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checkCompatibility="1" defaultThemeVersion="124226"/>
  <bookViews>
    <workbookView xWindow="120" yWindow="105" windowWidth="12120" windowHeight="6675" activeTab="1"/>
  </bookViews>
  <sheets>
    <sheet name="groupe 1" sheetId="1" r:id="rId1"/>
    <sheet name="groupe 2" sheetId="4" r:id="rId2"/>
    <sheet name="Feuil3" sheetId="3" r:id="rId3"/>
  </sheets>
  <definedNames>
    <definedName name="_xlnm.Print_Area" localSheetId="0">'groupe 1'!$A$1:$K$61</definedName>
    <definedName name="_xlnm.Print_Area" localSheetId="1">'groupe 2'!$A$1:$K$61</definedName>
  </definedNames>
  <calcPr calcId="125725"/>
</workbook>
</file>

<file path=xl/calcChain.xml><?xml version="1.0" encoding="utf-8"?>
<calcChain xmlns="http://schemas.openxmlformats.org/spreadsheetml/2006/main">
  <c r="D57" i="1"/>
  <c r="L28"/>
  <c r="L20"/>
  <c r="L37"/>
  <c r="L45"/>
  <c r="L54"/>
  <c r="L62"/>
  <c r="I32"/>
  <c r="C23"/>
  <c r="L62" i="4"/>
  <c r="L54"/>
  <c r="L45"/>
  <c r="L37"/>
  <c r="L28"/>
  <c r="L20"/>
  <c r="H23"/>
  <c r="H15"/>
  <c r="C57" i="1"/>
  <c r="C61"/>
  <c r="C60"/>
  <c r="C58"/>
  <c r="C53"/>
  <c r="C52"/>
  <c r="C50"/>
  <c r="C40"/>
  <c r="C44"/>
  <c r="C43"/>
  <c r="C41"/>
  <c r="C36"/>
  <c r="C35"/>
  <c r="C33"/>
  <c r="C27"/>
  <c r="C26"/>
  <c r="C24"/>
  <c r="C19"/>
  <c r="C18"/>
  <c r="C16"/>
  <c r="E10"/>
  <c r="E9"/>
  <c r="C8"/>
  <c r="C61" i="4"/>
  <c r="C60"/>
  <c r="C58"/>
  <c r="C53"/>
  <c r="C52"/>
  <c r="C50"/>
  <c r="C44"/>
  <c r="C43"/>
  <c r="C41"/>
  <c r="C36"/>
  <c r="C35"/>
  <c r="C33"/>
  <c r="C27"/>
  <c r="C26"/>
  <c r="C24"/>
  <c r="C16"/>
  <c r="C8"/>
  <c r="J57"/>
  <c r="I57"/>
  <c r="H57"/>
  <c r="G57"/>
  <c r="F57"/>
  <c r="E57"/>
  <c r="D57"/>
  <c r="C57"/>
  <c r="C49"/>
  <c r="C40"/>
  <c r="C23"/>
  <c r="J49"/>
  <c r="I49"/>
  <c r="H49"/>
  <c r="G49"/>
  <c r="F49"/>
  <c r="E49"/>
  <c r="D49"/>
  <c r="J40"/>
  <c r="I40"/>
  <c r="H40"/>
  <c r="G40"/>
  <c r="F40"/>
  <c r="E40"/>
  <c r="D40"/>
  <c r="J32"/>
  <c r="I32"/>
  <c r="H32"/>
  <c r="G32"/>
  <c r="F32"/>
  <c r="E32"/>
  <c r="D32"/>
  <c r="C32"/>
  <c r="J23"/>
  <c r="I23"/>
  <c r="G23"/>
  <c r="F23"/>
  <c r="E23"/>
  <c r="D23"/>
  <c r="C19"/>
  <c r="C18"/>
  <c r="J15"/>
  <c r="G15"/>
  <c r="F15"/>
  <c r="E15"/>
  <c r="D15"/>
  <c r="C15"/>
  <c r="E10"/>
  <c r="E9"/>
  <c r="J57" i="1"/>
  <c r="I57"/>
  <c r="H57"/>
  <c r="G57"/>
  <c r="F57"/>
  <c r="E57"/>
  <c r="J49"/>
  <c r="I49"/>
  <c r="H49"/>
  <c r="G49"/>
  <c r="F49"/>
  <c r="E49"/>
  <c r="D49"/>
  <c r="J40"/>
  <c r="I40"/>
  <c r="H40"/>
  <c r="G40"/>
  <c r="F40"/>
  <c r="E40"/>
  <c r="D40"/>
  <c r="I44" s="1"/>
  <c r="J32"/>
  <c r="H32"/>
  <c r="G32"/>
  <c r="F32"/>
  <c r="E32"/>
  <c r="D32"/>
  <c r="J23"/>
  <c r="I23"/>
  <c r="H23"/>
  <c r="G23"/>
  <c r="F23"/>
  <c r="E23"/>
  <c r="D23"/>
  <c r="D15"/>
  <c r="E15"/>
  <c r="F15"/>
  <c r="G15"/>
  <c r="I15"/>
  <c r="J15"/>
  <c r="C15"/>
  <c r="I61" l="1"/>
  <c r="I62" s="1"/>
  <c r="I60"/>
  <c r="C62"/>
  <c r="I53"/>
  <c r="I54" s="1"/>
  <c r="C54"/>
  <c r="I52"/>
  <c r="I43"/>
  <c r="I45"/>
  <c r="C45"/>
  <c r="I36"/>
  <c r="I37" s="1"/>
  <c r="I35"/>
  <c r="C37"/>
  <c r="I27"/>
  <c r="I28" s="1"/>
  <c r="I26"/>
  <c r="C28"/>
  <c r="C20"/>
  <c r="I19"/>
  <c r="I20" s="1"/>
  <c r="I18"/>
  <c r="E11"/>
  <c r="I61" i="4"/>
  <c r="I62" s="1"/>
  <c r="C62"/>
  <c r="I60"/>
  <c r="I53"/>
  <c r="I54" s="1"/>
  <c r="C54"/>
  <c r="I52"/>
  <c r="I44"/>
  <c r="I45" s="1"/>
  <c r="C45"/>
  <c r="I43"/>
  <c r="I36"/>
  <c r="I37"/>
  <c r="C37"/>
  <c r="I35"/>
  <c r="I27"/>
  <c r="I28" s="1"/>
  <c r="C28"/>
  <c r="I26"/>
  <c r="C20"/>
  <c r="E11"/>
  <c r="I19"/>
  <c r="I20" s="1"/>
  <c r="I18"/>
</calcChain>
</file>

<file path=xl/sharedStrings.xml><?xml version="1.0" encoding="utf-8"?>
<sst xmlns="http://schemas.openxmlformats.org/spreadsheetml/2006/main" count="370" uniqueCount="51">
  <si>
    <t>Correction du TP1</t>
  </si>
  <si>
    <t>Mesure</t>
  </si>
  <si>
    <t>M moy</t>
  </si>
  <si>
    <t>ecart type</t>
  </si>
  <si>
    <t>calculé Excel</t>
  </si>
  <si>
    <t>retenu pour l'écriture M =….. ±……</t>
  </si>
  <si>
    <t>bécher vide</t>
  </si>
  <si>
    <t>Volume à la pipette</t>
  </si>
  <si>
    <t>Volume à l'éprouvette</t>
  </si>
  <si>
    <t>(g)</t>
  </si>
  <si>
    <t>Volume à la burette</t>
  </si>
  <si>
    <t xml:space="preserve">ecart type </t>
  </si>
  <si>
    <t>(valeur moyenne retenue pour partie II)</t>
  </si>
  <si>
    <t>GROUPE 1</t>
  </si>
  <si>
    <t>GROUPE 2</t>
  </si>
  <si>
    <t>Coca</t>
  </si>
  <si>
    <t>Normal</t>
  </si>
  <si>
    <t>g/cm3</t>
  </si>
  <si>
    <t>Ligth</t>
  </si>
  <si>
    <r>
      <rPr>
        <sz val="10"/>
        <rFont val="Symbol"/>
        <family val="1"/>
        <charset val="2"/>
      </rPr>
      <t xml:space="preserve">r </t>
    </r>
    <r>
      <rPr>
        <sz val="10"/>
        <rFont val="Tms Rmn"/>
      </rPr>
      <t>moy</t>
    </r>
  </si>
  <si>
    <t>exclue</t>
  </si>
  <si>
    <r>
      <rPr>
        <sz val="10"/>
        <rFont val="Symbol"/>
        <family val="1"/>
        <charset val="2"/>
      </rPr>
      <t>s</t>
    </r>
    <r>
      <rPr>
        <sz val="10"/>
        <rFont val="Tms Rmn"/>
      </rPr>
      <t>/racine(n)</t>
    </r>
  </si>
  <si>
    <t>nb mesures</t>
  </si>
  <si>
    <t xml:space="preserve"> l'écriture M =….. ±……</t>
  </si>
  <si>
    <t>retenu pour</t>
  </si>
  <si>
    <r>
      <t xml:space="preserve">écriture </t>
    </r>
    <r>
      <rPr>
        <sz val="10"/>
        <rFont val="Symbol"/>
        <family val="1"/>
        <charset val="2"/>
      </rPr>
      <t>r</t>
    </r>
    <r>
      <rPr>
        <sz val="10"/>
        <rFont val="Tms Rmn"/>
      </rPr>
      <t xml:space="preserve"> =….. ±……</t>
    </r>
  </si>
  <si>
    <t>retenu pour l</t>
  </si>
  <si>
    <t>(TP 1°S3 du 12 septembre 2014)</t>
  </si>
  <si>
    <t>si 2CS</t>
  </si>
  <si>
    <t>(valeur moyenne retenue)</t>
  </si>
  <si>
    <t>si 1CS</t>
  </si>
  <si>
    <t>pour incertitude</t>
  </si>
  <si>
    <t>valeur 7 exclue</t>
  </si>
  <si>
    <t>pas de valeur</t>
  </si>
  <si>
    <t>exclue  mais les valeurs sont très dispersées</t>
  </si>
  <si>
    <t>ce qui traduit un manque de soin  opératoire</t>
  </si>
  <si>
    <t>même remarque</t>
  </si>
  <si>
    <t>incertitude</t>
  </si>
  <si>
    <t>relative</t>
  </si>
  <si>
    <t>Les conclusions sont évidentes :</t>
  </si>
  <si>
    <t>1) pour la comparaison entre les ustensiles de verrerie</t>
  </si>
  <si>
    <t>2) pour a comparaison entre le Coca normal et le Coca light</t>
  </si>
  <si>
    <t>données prises sur le binôme de Rothschild</t>
  </si>
  <si>
    <t>données prises sur le binôme Huang-André</t>
  </si>
  <si>
    <t>valeur 6 exclue</t>
  </si>
  <si>
    <t>valeur 1 exclue</t>
  </si>
  <si>
    <t>Pour les incertitudes absolues, on a retenu  1 CS</t>
  </si>
  <si>
    <t>Pour les incertitudes relatives, on a retenu  2 CS</t>
  </si>
  <si>
    <t>M /g</t>
  </si>
  <si>
    <t>/g</t>
  </si>
  <si>
    <r>
      <rPr>
        <sz val="10"/>
        <rFont val="Symbol"/>
        <family val="1"/>
        <charset val="2"/>
      </rPr>
      <t>r</t>
    </r>
    <r>
      <rPr>
        <sz val="10"/>
        <rFont val="Tms Rmn"/>
      </rPr>
      <t xml:space="preserve"> /g/cm3</t>
    </r>
  </si>
</sst>
</file>

<file path=xl/styles.xml><?xml version="1.0" encoding="utf-8"?>
<styleSheet xmlns="http://schemas.openxmlformats.org/spreadsheetml/2006/main">
  <numFmts count="6">
    <numFmt numFmtId="164" formatCode="0.000"/>
    <numFmt numFmtId="165" formatCode="0.0"/>
    <numFmt numFmtId="166" formatCode="0.0000"/>
    <numFmt numFmtId="167" formatCode="0.00000"/>
    <numFmt numFmtId="168" formatCode="0.0%"/>
    <numFmt numFmtId="169" formatCode="0.000%"/>
  </numFmts>
  <fonts count="12">
    <font>
      <sz val="9"/>
      <name val="Geneva"/>
    </font>
    <font>
      <b/>
      <sz val="9"/>
      <name val="Geneva"/>
    </font>
    <font>
      <sz val="10"/>
      <name val="Tms Rmn"/>
    </font>
    <font>
      <b/>
      <sz val="10"/>
      <name val="Tms Rmn"/>
    </font>
    <font>
      <b/>
      <sz val="12"/>
      <name val="Tms Rmn"/>
    </font>
    <font>
      <sz val="10"/>
      <name val="Symbol"/>
      <family val="1"/>
      <charset val="2"/>
    </font>
    <font>
      <sz val="9"/>
      <name val="Tms Rmn"/>
    </font>
    <font>
      <b/>
      <sz val="10"/>
      <name val="Geneva"/>
    </font>
    <font>
      <sz val="9"/>
      <name val="Geneva"/>
    </font>
    <font>
      <b/>
      <i/>
      <sz val="10"/>
      <name val="Tms Rmn"/>
    </font>
    <font>
      <b/>
      <sz val="9"/>
      <color rgb="FFFF0000"/>
      <name val="Geneva"/>
    </font>
    <font>
      <b/>
      <i/>
      <sz val="9"/>
      <name val="Geneva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2" fontId="2" fillId="0" borderId="1" xfId="0" applyNumberFormat="1" applyFont="1" applyBorder="1"/>
    <xf numFmtId="0" fontId="4" fillId="0" borderId="0" xfId="0" applyFont="1"/>
    <xf numFmtId="166" fontId="2" fillId="0" borderId="1" xfId="0" applyNumberFormat="1" applyFont="1" applyBorder="1"/>
    <xf numFmtId="0" fontId="0" fillId="0" borderId="2" xfId="0" applyBorder="1"/>
    <xf numFmtId="0" fontId="3" fillId="0" borderId="3" xfId="0" applyFont="1" applyBorder="1"/>
    <xf numFmtId="0" fontId="2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center"/>
    </xf>
    <xf numFmtId="166" fontId="2" fillId="0" borderId="0" xfId="0" applyNumberFormat="1" applyFont="1" applyBorder="1"/>
    <xf numFmtId="0" fontId="3" fillId="0" borderId="0" xfId="0" applyFont="1" applyBorder="1"/>
    <xf numFmtId="0" fontId="3" fillId="0" borderId="6" xfId="0" applyFont="1" applyBorder="1"/>
    <xf numFmtId="0" fontId="2" fillId="0" borderId="8" xfId="0" applyFont="1" applyBorder="1"/>
    <xf numFmtId="166" fontId="2" fillId="0" borderId="8" xfId="0" applyNumberFormat="1" applyFont="1" applyBorder="1"/>
    <xf numFmtId="0" fontId="3" fillId="0" borderId="8" xfId="0" applyFont="1" applyBorder="1"/>
    <xf numFmtId="0" fontId="3" fillId="0" borderId="9" xfId="0" applyFont="1" applyBorder="1"/>
    <xf numFmtId="0" fontId="1" fillId="0" borderId="4" xfId="0" applyFont="1" applyBorder="1"/>
    <xf numFmtId="0" fontId="1" fillId="0" borderId="6" xfId="0" applyFont="1" applyBorder="1"/>
    <xf numFmtId="164" fontId="3" fillId="0" borderId="6" xfId="0" applyNumberFormat="1" applyFont="1" applyBorder="1"/>
    <xf numFmtId="2" fontId="3" fillId="0" borderId="6" xfId="0" applyNumberFormat="1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2" fillId="0" borderId="6" xfId="0" quotePrefix="1" applyFont="1" applyBorder="1" applyAlignment="1">
      <alignment horizontal="center"/>
    </xf>
    <xf numFmtId="165" fontId="3" fillId="0" borderId="0" xfId="0" applyNumberFormat="1" applyFont="1" applyBorder="1"/>
    <xf numFmtId="2" fontId="3" fillId="0" borderId="0" xfId="0" applyNumberFormat="1" applyFont="1" applyBorder="1"/>
    <xf numFmtId="0" fontId="7" fillId="0" borderId="5" xfId="0" applyFont="1" applyBorder="1"/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66" fontId="3" fillId="0" borderId="0" xfId="0" applyNumberFormat="1" applyFont="1"/>
    <xf numFmtId="0" fontId="9" fillId="0" borderId="0" xfId="0" applyFont="1"/>
    <xf numFmtId="167" fontId="2" fillId="0" borderId="0" xfId="0" applyNumberFormat="1" applyFont="1" applyBorder="1"/>
    <xf numFmtId="0" fontId="1" fillId="0" borderId="0" xfId="0" applyFont="1"/>
    <xf numFmtId="169" fontId="1" fillId="0" borderId="0" xfId="1" applyNumberFormat="1" applyFont="1"/>
    <xf numFmtId="10" fontId="1" fillId="0" borderId="0" xfId="1" applyNumberFormat="1" applyFont="1"/>
    <xf numFmtId="168" fontId="1" fillId="0" borderId="0" xfId="1" applyNumberFormat="1" applyFont="1"/>
    <xf numFmtId="0" fontId="10" fillId="0" borderId="0" xfId="0" applyFont="1"/>
    <xf numFmtId="0" fontId="9" fillId="0" borderId="0" xfId="0" applyFont="1" applyFill="1" applyBorder="1"/>
    <xf numFmtId="0" fontId="11" fillId="0" borderId="0" xfId="0" applyFont="1"/>
    <xf numFmtId="0" fontId="0" fillId="0" borderId="6" xfId="0" applyFont="1" applyBorder="1"/>
    <xf numFmtId="0" fontId="2" fillId="0" borderId="0" xfId="0" quotePrefix="1" applyFont="1" applyBorder="1"/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>
      <selection activeCell="A62" sqref="A4:B62"/>
    </sheetView>
  </sheetViews>
  <sheetFormatPr baseColWidth="10" defaultRowHeight="12"/>
  <cols>
    <col min="1" max="1" width="9.42578125" customWidth="1"/>
    <col min="3" max="10" width="7.140625" customWidth="1"/>
  </cols>
  <sheetData>
    <row r="1" spans="1:11" ht="15.75">
      <c r="B1" s="5" t="s">
        <v>0</v>
      </c>
      <c r="C1" s="5"/>
      <c r="D1" s="5"/>
      <c r="E1" s="1"/>
      <c r="F1" s="1"/>
      <c r="G1" s="1"/>
      <c r="H1" s="1"/>
      <c r="I1" s="1"/>
      <c r="J1" s="1"/>
    </row>
    <row r="2" spans="1:11" ht="15.75">
      <c r="B2" s="5" t="s">
        <v>27</v>
      </c>
      <c r="C2" s="5"/>
      <c r="D2" s="5"/>
      <c r="E2" s="1"/>
      <c r="F2" s="1"/>
      <c r="G2" s="2" t="s">
        <v>13</v>
      </c>
      <c r="H2" s="1"/>
      <c r="I2" s="1"/>
      <c r="J2" s="1"/>
    </row>
    <row r="3" spans="1:11" ht="12.75">
      <c r="B3" s="1"/>
      <c r="C3" s="1"/>
      <c r="D3" s="1"/>
      <c r="E3" s="1"/>
      <c r="F3" s="1"/>
      <c r="G3" s="1" t="s">
        <v>43</v>
      </c>
      <c r="H3" s="1"/>
      <c r="I3" s="1"/>
      <c r="J3" s="1"/>
    </row>
    <row r="4" spans="1:11" ht="12.75">
      <c r="B4" s="2" t="s">
        <v>6</v>
      </c>
      <c r="C4" s="1"/>
      <c r="D4" s="1"/>
      <c r="E4" s="1"/>
      <c r="F4" s="1"/>
      <c r="G4" s="1"/>
      <c r="H4" s="1"/>
      <c r="I4" s="1"/>
      <c r="J4" s="1"/>
    </row>
    <row r="5" spans="1:11" ht="12.75">
      <c r="B5" s="3" t="s">
        <v>1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</row>
    <row r="6" spans="1:11" ht="12.75">
      <c r="B6" s="3" t="s">
        <v>48</v>
      </c>
      <c r="C6" s="3">
        <v>44.75</v>
      </c>
      <c r="D6" s="3">
        <v>44.75</v>
      </c>
      <c r="E6" s="3">
        <v>44.75</v>
      </c>
      <c r="F6" s="3">
        <v>44.75</v>
      </c>
      <c r="G6" s="3">
        <v>44.75</v>
      </c>
      <c r="H6" s="3">
        <v>44.75</v>
      </c>
      <c r="I6" s="3">
        <v>44.77</v>
      </c>
      <c r="J6" s="3">
        <v>44.75</v>
      </c>
    </row>
    <row r="7" spans="1:11" ht="12.75">
      <c r="B7" s="3" t="s">
        <v>48</v>
      </c>
      <c r="C7" s="3">
        <v>44.75</v>
      </c>
      <c r="D7" s="3">
        <v>44.75</v>
      </c>
      <c r="E7" s="3">
        <v>44.75</v>
      </c>
      <c r="F7" s="3">
        <v>44.75</v>
      </c>
      <c r="G7" s="3"/>
      <c r="H7" s="3">
        <v>44.75</v>
      </c>
      <c r="I7" s="3">
        <v>44.75</v>
      </c>
      <c r="J7" s="3">
        <v>44.75</v>
      </c>
    </row>
    <row r="8" spans="1:11" ht="12.75">
      <c r="B8" s="27" t="s">
        <v>22</v>
      </c>
      <c r="C8" s="1">
        <f>COUNT(C6:J7)</f>
        <v>15</v>
      </c>
      <c r="D8" s="1"/>
      <c r="E8" s="1" t="s">
        <v>4</v>
      </c>
      <c r="F8" s="1"/>
      <c r="G8" s="1" t="s">
        <v>5</v>
      </c>
      <c r="H8" s="1"/>
      <c r="I8" s="1"/>
      <c r="J8" s="1"/>
    </row>
    <row r="9" spans="1:11" ht="12.75">
      <c r="B9" s="1"/>
      <c r="C9" s="1" t="s">
        <v>2</v>
      </c>
      <c r="D9" s="1" t="s">
        <v>9</v>
      </c>
      <c r="E9" s="1">
        <f>AVERAGE(C6:J7)</f>
        <v>44.751333333333335</v>
      </c>
      <c r="F9" s="1"/>
      <c r="G9" s="2">
        <v>44.750999999999998</v>
      </c>
      <c r="H9" s="1" t="s">
        <v>12</v>
      </c>
      <c r="I9" s="1"/>
      <c r="J9" s="1"/>
    </row>
    <row r="10" spans="1:11" ht="12.75">
      <c r="B10" s="1"/>
      <c r="C10" s="1" t="s">
        <v>3</v>
      </c>
      <c r="D10" s="1" t="s">
        <v>9</v>
      </c>
      <c r="E10" s="1">
        <f>STDEV(C6:J7)</f>
        <v>5.1639777949440309E-3</v>
      </c>
      <c r="F10" s="1"/>
      <c r="G10" s="2" t="s">
        <v>30</v>
      </c>
      <c r="H10" s="39" t="s">
        <v>31</v>
      </c>
      <c r="I10" s="1"/>
      <c r="J10" s="1"/>
    </row>
    <row r="11" spans="1:11" ht="13.5" thickBot="1">
      <c r="B11" s="1"/>
      <c r="C11" s="27" t="s">
        <v>21</v>
      </c>
      <c r="D11" s="1" t="s">
        <v>9</v>
      </c>
      <c r="E11" s="1">
        <f>E10/SQRT(C8)</f>
        <v>1.3333333333335421E-3</v>
      </c>
      <c r="F11" s="1"/>
      <c r="G11" s="2">
        <v>1E-3</v>
      </c>
      <c r="H11" s="1"/>
      <c r="I11" s="1"/>
      <c r="J11" s="1"/>
    </row>
    <row r="12" spans="1:11" ht="13.5" thickBot="1">
      <c r="A12" s="7"/>
      <c r="B12" s="8" t="s">
        <v>7</v>
      </c>
      <c r="C12" s="9"/>
      <c r="D12" s="9"/>
      <c r="E12" s="9"/>
      <c r="F12" s="9"/>
      <c r="G12" s="9"/>
      <c r="H12" s="9"/>
      <c r="I12" s="9"/>
      <c r="J12" s="9"/>
      <c r="K12" s="10"/>
    </row>
    <row r="13" spans="1:11" ht="12.75">
      <c r="A13" s="33" t="s">
        <v>15</v>
      </c>
      <c r="B13" s="3" t="s">
        <v>1</v>
      </c>
      <c r="C13" s="3">
        <v>1</v>
      </c>
      <c r="D13" s="3">
        <v>2</v>
      </c>
      <c r="E13" s="3">
        <v>3</v>
      </c>
      <c r="F13" s="3">
        <v>4</v>
      </c>
      <c r="G13" s="3">
        <v>5</v>
      </c>
      <c r="H13" s="3">
        <v>6</v>
      </c>
      <c r="I13" s="3">
        <v>7</v>
      </c>
      <c r="J13" s="3">
        <v>8</v>
      </c>
      <c r="K13" s="23" t="s">
        <v>44</v>
      </c>
    </row>
    <row r="14" spans="1:11" ht="12.75">
      <c r="A14" s="33" t="s">
        <v>16</v>
      </c>
      <c r="B14" s="3" t="s">
        <v>48</v>
      </c>
      <c r="C14" s="4">
        <v>20.73</v>
      </c>
      <c r="D14" s="4">
        <v>20.66</v>
      </c>
      <c r="E14" s="4">
        <v>20.65</v>
      </c>
      <c r="F14" s="4">
        <v>20.82</v>
      </c>
      <c r="G14" s="4">
        <v>20.7</v>
      </c>
      <c r="H14" s="4"/>
      <c r="I14" s="4">
        <v>20.7</v>
      </c>
      <c r="J14" s="4">
        <v>20.53</v>
      </c>
      <c r="K14" s="24">
        <v>20.22</v>
      </c>
    </row>
    <row r="15" spans="1:11" ht="12.75">
      <c r="A15" s="11"/>
      <c r="B15" s="3" t="s">
        <v>50</v>
      </c>
      <c r="C15" s="6">
        <f>C14/20</f>
        <v>1.0365</v>
      </c>
      <c r="D15" s="6">
        <f t="shared" ref="D15:J15" si="0">D14/20</f>
        <v>1.0329999999999999</v>
      </c>
      <c r="E15" s="6">
        <f t="shared" si="0"/>
        <v>1.0325</v>
      </c>
      <c r="F15" s="6">
        <f t="shared" si="0"/>
        <v>1.0409999999999999</v>
      </c>
      <c r="G15" s="6">
        <f t="shared" si="0"/>
        <v>1.0349999999999999</v>
      </c>
      <c r="H15" s="6"/>
      <c r="I15" s="6">
        <f t="shared" si="0"/>
        <v>1.0349999999999999</v>
      </c>
      <c r="J15" s="6">
        <f t="shared" si="0"/>
        <v>1.0265</v>
      </c>
      <c r="K15" s="24">
        <v>1.0109999999999999</v>
      </c>
    </row>
    <row r="16" spans="1:11" ht="12.75">
      <c r="A16" s="11"/>
      <c r="B16" s="27" t="s">
        <v>22</v>
      </c>
      <c r="C16" s="1">
        <f>COUNT(C14:J14)</f>
        <v>7</v>
      </c>
      <c r="D16" s="13"/>
      <c r="E16" s="13" t="s">
        <v>24</v>
      </c>
      <c r="F16" s="13"/>
      <c r="G16" s="13"/>
      <c r="H16" s="13"/>
      <c r="I16" s="13"/>
      <c r="J16" s="13"/>
      <c r="K16" s="12" t="s">
        <v>26</v>
      </c>
    </row>
    <row r="17" spans="1:12" ht="12.75">
      <c r="A17" s="14"/>
      <c r="B17" s="13"/>
      <c r="C17" s="29" t="s">
        <v>4</v>
      </c>
      <c r="D17" s="13"/>
      <c r="E17" s="15" t="s">
        <v>23</v>
      </c>
      <c r="F17" s="13"/>
      <c r="G17" s="13"/>
      <c r="H17" s="13"/>
      <c r="I17" s="29" t="s">
        <v>4</v>
      </c>
      <c r="J17" s="13"/>
      <c r="K17" s="30" t="s">
        <v>25</v>
      </c>
    </row>
    <row r="18" spans="1:12" ht="12.75">
      <c r="A18" s="14" t="s">
        <v>2</v>
      </c>
      <c r="B18" s="49" t="s">
        <v>49</v>
      </c>
      <c r="C18" s="16">
        <f>AVERAGE(C14:J14)</f>
        <v>20.684285714285718</v>
      </c>
      <c r="D18" s="13"/>
      <c r="E18" s="17">
        <v>20.68</v>
      </c>
      <c r="F18" s="13"/>
      <c r="G18" s="13" t="s">
        <v>19</v>
      </c>
      <c r="H18" s="13" t="s">
        <v>17</v>
      </c>
      <c r="I18" s="16">
        <f>AVERAGE(C15:J15)</f>
        <v>1.0342142857142858</v>
      </c>
      <c r="J18" s="13"/>
      <c r="K18" s="25">
        <v>1.0342</v>
      </c>
      <c r="L18" s="41" t="s">
        <v>37</v>
      </c>
    </row>
    <row r="19" spans="1:12" ht="12.75">
      <c r="A19" s="14" t="s">
        <v>11</v>
      </c>
      <c r="B19" s="49" t="s">
        <v>49</v>
      </c>
      <c r="C19" s="16">
        <f>STDEV(C14:J14)</f>
        <v>8.8101672866664288E-2</v>
      </c>
      <c r="D19" s="13"/>
      <c r="E19" s="17"/>
      <c r="F19" s="17"/>
      <c r="G19" s="13" t="s">
        <v>11</v>
      </c>
      <c r="H19" s="13" t="s">
        <v>17</v>
      </c>
      <c r="I19" s="16">
        <f>STDEV(C15:J15)</f>
        <v>4.405083643333212E-3</v>
      </c>
      <c r="J19" s="13"/>
      <c r="K19" s="18"/>
      <c r="L19" s="41" t="s">
        <v>38</v>
      </c>
    </row>
    <row r="20" spans="1:12" ht="12.75">
      <c r="A20" s="34" t="s">
        <v>21</v>
      </c>
      <c r="B20" s="49" t="s">
        <v>49</v>
      </c>
      <c r="C20" s="16">
        <f>C19/SQRT(C16)</f>
        <v>3.3299302356280099E-2</v>
      </c>
      <c r="D20" s="13"/>
      <c r="E20" s="17">
        <v>0.03</v>
      </c>
      <c r="F20" s="17"/>
      <c r="G20" s="28" t="s">
        <v>21</v>
      </c>
      <c r="H20" s="13"/>
      <c r="I20" s="16">
        <f>I19/SQRT(C16)</f>
        <v>1.664965117814004E-3</v>
      </c>
      <c r="J20" s="13"/>
      <c r="K20" s="18">
        <v>2E-3</v>
      </c>
      <c r="L20" s="43">
        <f>K20/K18</f>
        <v>1.9338619222587507E-3</v>
      </c>
    </row>
    <row r="21" spans="1:12" ht="12.75">
      <c r="A21" s="33" t="s">
        <v>15</v>
      </c>
      <c r="B21" s="3" t="s">
        <v>1</v>
      </c>
      <c r="C21" s="3">
        <v>1</v>
      </c>
      <c r="D21" s="3">
        <v>2</v>
      </c>
      <c r="E21" s="3">
        <v>3</v>
      </c>
      <c r="F21" s="3">
        <v>4</v>
      </c>
      <c r="G21" s="3">
        <v>5</v>
      </c>
      <c r="H21" s="3">
        <v>6</v>
      </c>
      <c r="I21" s="3">
        <v>7</v>
      </c>
      <c r="J21" s="3">
        <v>8</v>
      </c>
      <c r="K21" s="12"/>
    </row>
    <row r="22" spans="1:12" ht="12.75">
      <c r="A22" s="33" t="s">
        <v>18</v>
      </c>
      <c r="B22" s="3" t="s">
        <v>48</v>
      </c>
      <c r="C22" s="4">
        <v>19.920000000000002</v>
      </c>
      <c r="D22" s="4">
        <v>20.09</v>
      </c>
      <c r="E22" s="4">
        <v>19.93</v>
      </c>
      <c r="F22" s="4">
        <v>19.899999999999999</v>
      </c>
      <c r="G22" s="4">
        <v>19.940000000000001</v>
      </c>
      <c r="H22" s="4">
        <v>19.96</v>
      </c>
      <c r="I22" s="4">
        <v>19.93</v>
      </c>
      <c r="J22" s="4">
        <v>19.86</v>
      </c>
      <c r="K22" s="12"/>
    </row>
    <row r="23" spans="1:12" ht="12.75">
      <c r="A23" s="11"/>
      <c r="B23" s="3" t="s">
        <v>50</v>
      </c>
      <c r="C23" s="6">
        <f t="shared" ref="C23:D23" si="1">C22/20</f>
        <v>0.99600000000000011</v>
      </c>
      <c r="D23" s="6">
        <f t="shared" si="1"/>
        <v>1.0044999999999999</v>
      </c>
      <c r="E23" s="6">
        <f t="shared" ref="E23" si="2">E22/20</f>
        <v>0.99649999999999994</v>
      </c>
      <c r="F23" s="6">
        <f t="shared" ref="F23" si="3">F22/20</f>
        <v>0.99499999999999988</v>
      </c>
      <c r="G23" s="6">
        <f t="shared" ref="G23" si="4">G22/20</f>
        <v>0.99700000000000011</v>
      </c>
      <c r="H23" s="6">
        <f t="shared" ref="H23" si="5">H22/20</f>
        <v>0.998</v>
      </c>
      <c r="I23" s="6">
        <f t="shared" ref="I23" si="6">I22/20</f>
        <v>0.99649999999999994</v>
      </c>
      <c r="J23" s="6">
        <f t="shared" ref="J23" si="7">J22/20</f>
        <v>0.99299999999999999</v>
      </c>
      <c r="K23" s="12"/>
    </row>
    <row r="24" spans="1:12" ht="12.75">
      <c r="A24" s="11"/>
      <c r="B24" s="27" t="s">
        <v>22</v>
      </c>
      <c r="C24" s="1">
        <f>COUNT(C22:J22)</f>
        <v>8</v>
      </c>
      <c r="D24" s="13"/>
      <c r="E24" s="13" t="s">
        <v>24</v>
      </c>
      <c r="F24" s="13"/>
      <c r="G24" s="13"/>
      <c r="H24" s="13"/>
      <c r="I24" s="13"/>
      <c r="J24" s="13"/>
      <c r="K24" s="12" t="s">
        <v>26</v>
      </c>
    </row>
    <row r="25" spans="1:12" ht="12.75">
      <c r="A25" s="14"/>
      <c r="B25" s="13"/>
      <c r="C25" s="29" t="s">
        <v>4</v>
      </c>
      <c r="D25" s="13"/>
      <c r="E25" s="15" t="s">
        <v>23</v>
      </c>
      <c r="F25" s="13"/>
      <c r="G25" s="13"/>
      <c r="H25" s="13"/>
      <c r="I25" s="29" t="s">
        <v>4</v>
      </c>
      <c r="J25" s="13"/>
      <c r="K25" s="30" t="s">
        <v>25</v>
      </c>
    </row>
    <row r="26" spans="1:12" ht="12.75">
      <c r="A26" s="14" t="s">
        <v>2</v>
      </c>
      <c r="B26" s="49" t="s">
        <v>49</v>
      </c>
      <c r="C26" s="16">
        <f>AVERAGE(C22:J22)</f>
        <v>19.941250000000004</v>
      </c>
      <c r="D26" s="13"/>
      <c r="E26" s="17">
        <v>19.96</v>
      </c>
      <c r="F26" s="13"/>
      <c r="G26" s="13" t="s">
        <v>19</v>
      </c>
      <c r="H26" s="13" t="s">
        <v>17</v>
      </c>
      <c r="I26" s="16">
        <f>AVERAGE(C23:J23)</f>
        <v>0.99706250000000007</v>
      </c>
      <c r="J26" s="13"/>
      <c r="K26" s="25">
        <v>0.997</v>
      </c>
      <c r="L26" s="41" t="s">
        <v>37</v>
      </c>
    </row>
    <row r="27" spans="1:12" ht="12.75">
      <c r="A27" s="14" t="s">
        <v>11</v>
      </c>
      <c r="B27" s="49" t="s">
        <v>49</v>
      </c>
      <c r="C27" s="16">
        <f>STDEV(C22:J22)</f>
        <v>6.7068728075864878E-2</v>
      </c>
      <c r="D27" s="13"/>
      <c r="E27" s="17"/>
      <c r="F27" s="17"/>
      <c r="G27" s="13" t="s">
        <v>11</v>
      </c>
      <c r="H27" s="13" t="s">
        <v>17</v>
      </c>
      <c r="I27" s="16">
        <f>STDEV(C23:J23)</f>
        <v>3.3534364037932289E-3</v>
      </c>
      <c r="J27" s="13"/>
      <c r="K27" s="18"/>
      <c r="L27" s="41" t="s">
        <v>38</v>
      </c>
    </row>
    <row r="28" spans="1:12" ht="13.5" thickBot="1">
      <c r="A28" s="28" t="s">
        <v>21</v>
      </c>
      <c r="B28" s="49" t="s">
        <v>49</v>
      </c>
      <c r="C28" s="16">
        <f>C27/SQRT(C24)</f>
        <v>2.3712376214000321E-2</v>
      </c>
      <c r="D28" s="13"/>
      <c r="E28" s="17">
        <v>0.02</v>
      </c>
      <c r="F28" s="17"/>
      <c r="G28" s="28" t="s">
        <v>21</v>
      </c>
      <c r="H28" s="13"/>
      <c r="I28" s="16">
        <f>I27/SQRT(C24)</f>
        <v>1.1856188107000106E-3</v>
      </c>
      <c r="J28" s="13"/>
      <c r="K28" s="18">
        <v>1E-3</v>
      </c>
      <c r="L28" s="43">
        <f>K28/K26</f>
        <v>1.0030090270812437E-3</v>
      </c>
    </row>
    <row r="29" spans="1:12" ht="13.5" thickBot="1">
      <c r="A29" s="7"/>
      <c r="B29" s="8" t="s">
        <v>8</v>
      </c>
      <c r="C29" s="9"/>
      <c r="D29" s="9"/>
      <c r="E29" s="9"/>
      <c r="F29" s="9"/>
      <c r="G29" s="9"/>
      <c r="H29" s="9"/>
      <c r="I29" s="9"/>
      <c r="J29" s="9"/>
      <c r="K29" s="10"/>
    </row>
    <row r="30" spans="1:12" ht="12.75">
      <c r="A30" s="33" t="s">
        <v>15</v>
      </c>
      <c r="B30" s="3" t="s">
        <v>1</v>
      </c>
      <c r="C30" s="3">
        <v>1</v>
      </c>
      <c r="D30" s="3">
        <v>2</v>
      </c>
      <c r="E30" s="3">
        <v>3</v>
      </c>
      <c r="F30" s="3">
        <v>4</v>
      </c>
      <c r="G30" s="3">
        <v>5</v>
      </c>
      <c r="H30" s="3">
        <v>6</v>
      </c>
      <c r="I30" s="3">
        <v>7</v>
      </c>
      <c r="J30" s="3">
        <v>8</v>
      </c>
      <c r="K30" s="23" t="s">
        <v>45</v>
      </c>
    </row>
    <row r="31" spans="1:12" ht="12.75">
      <c r="A31" s="33" t="s">
        <v>16</v>
      </c>
      <c r="B31" s="3" t="s">
        <v>48</v>
      </c>
      <c r="C31" s="4"/>
      <c r="D31" s="4">
        <v>19.43</v>
      </c>
      <c r="E31" s="4">
        <v>20</v>
      </c>
      <c r="F31" s="4">
        <v>19.91</v>
      </c>
      <c r="G31" s="4">
        <v>20.309999999999999</v>
      </c>
      <c r="H31" s="4">
        <v>19.38</v>
      </c>
      <c r="I31" s="48">
        <v>18.739999999999998</v>
      </c>
      <c r="J31" s="4">
        <v>19.920000000000002</v>
      </c>
      <c r="K31" s="24">
        <v>18.54</v>
      </c>
    </row>
    <row r="32" spans="1:12" ht="12.75">
      <c r="A32" s="11"/>
      <c r="B32" s="3" t="s">
        <v>50</v>
      </c>
      <c r="C32" s="6"/>
      <c r="D32" s="6">
        <f t="shared" ref="D32" si="8">D31/20</f>
        <v>0.97150000000000003</v>
      </c>
      <c r="E32" s="6">
        <f t="shared" ref="E32" si="9">E31/20</f>
        <v>1</v>
      </c>
      <c r="F32" s="6">
        <f t="shared" ref="F32" si="10">F31/20</f>
        <v>0.99550000000000005</v>
      </c>
      <c r="G32" s="6">
        <f t="shared" ref="G32" si="11">G31/20</f>
        <v>1.0154999999999998</v>
      </c>
      <c r="H32" s="6">
        <f t="shared" ref="H32:I32" si="12">H31/20</f>
        <v>0.96899999999999997</v>
      </c>
      <c r="I32" s="6">
        <f t="shared" si="12"/>
        <v>0.93699999999999994</v>
      </c>
      <c r="J32" s="6">
        <f t="shared" ref="J32" si="13">J31/20</f>
        <v>0.99600000000000011</v>
      </c>
      <c r="K32" s="24"/>
    </row>
    <row r="33" spans="1:12" ht="12.75">
      <c r="A33" s="11"/>
      <c r="B33" s="27" t="s">
        <v>22</v>
      </c>
      <c r="C33" s="1">
        <f>COUNT(C31:J31)</f>
        <v>7</v>
      </c>
      <c r="D33" s="13"/>
      <c r="E33" s="13" t="s">
        <v>24</v>
      </c>
      <c r="F33" s="13"/>
      <c r="G33" s="13"/>
      <c r="H33" s="13"/>
      <c r="I33" s="13"/>
      <c r="J33" s="13"/>
      <c r="K33" s="12" t="s">
        <v>26</v>
      </c>
    </row>
    <row r="34" spans="1:12" ht="12.75">
      <c r="A34" s="14"/>
      <c r="B34" s="13"/>
      <c r="C34" s="29" t="s">
        <v>4</v>
      </c>
      <c r="D34" s="13"/>
      <c r="E34" s="15" t="s">
        <v>23</v>
      </c>
      <c r="F34" s="13"/>
      <c r="G34" s="13"/>
      <c r="H34" s="13"/>
      <c r="I34" s="29" t="s">
        <v>4</v>
      </c>
      <c r="J34" s="13"/>
      <c r="K34" s="30" t="s">
        <v>25</v>
      </c>
    </row>
    <row r="35" spans="1:12" ht="12.75">
      <c r="A35" s="14" t="s">
        <v>2</v>
      </c>
      <c r="B35" s="49" t="s">
        <v>49</v>
      </c>
      <c r="C35" s="16">
        <f>AVERAGE(C31:J31)</f>
        <v>19.669999999999998</v>
      </c>
      <c r="D35" s="13"/>
      <c r="E35" s="17">
        <v>19.7</v>
      </c>
      <c r="F35" s="13"/>
      <c r="G35" s="13" t="s">
        <v>19</v>
      </c>
      <c r="H35" s="13" t="s">
        <v>17</v>
      </c>
      <c r="I35" s="16">
        <f>AVERAGE(C32:J32)</f>
        <v>0.98350000000000015</v>
      </c>
      <c r="J35" s="13"/>
      <c r="K35" s="26">
        <v>0.98</v>
      </c>
      <c r="L35" s="41" t="s">
        <v>37</v>
      </c>
    </row>
    <row r="36" spans="1:12" ht="12.75">
      <c r="A36" s="14" t="s">
        <v>11</v>
      </c>
      <c r="B36" s="49" t="s">
        <v>49</v>
      </c>
      <c r="C36" s="16">
        <f>STDEV(C31:J31)</f>
        <v>0.5236410984633586</v>
      </c>
      <c r="D36" s="13"/>
      <c r="E36" s="17"/>
      <c r="F36" s="17"/>
      <c r="G36" s="13" t="s">
        <v>11</v>
      </c>
      <c r="H36" s="13" t="s">
        <v>17</v>
      </c>
      <c r="I36" s="16">
        <f>STDEV(C32:J32)</f>
        <v>2.6182054923172091E-2</v>
      </c>
      <c r="J36" s="13"/>
      <c r="K36" s="18"/>
      <c r="L36" s="41" t="s">
        <v>38</v>
      </c>
    </row>
    <row r="37" spans="1:12" ht="12.75">
      <c r="A37" s="34" t="s">
        <v>21</v>
      </c>
      <c r="B37" s="49" t="s">
        <v>49</v>
      </c>
      <c r="C37" s="16">
        <f>C36/SQRT(C33)</f>
        <v>0.19791773182667619</v>
      </c>
      <c r="D37" s="13"/>
      <c r="E37" s="17">
        <v>0.2</v>
      </c>
      <c r="F37" s="17"/>
      <c r="G37" s="28" t="s">
        <v>21</v>
      </c>
      <c r="H37" s="13"/>
      <c r="I37" s="16">
        <f>I36/SQRT(C33)</f>
        <v>9.8958865913353813E-3</v>
      </c>
      <c r="J37" s="13"/>
      <c r="K37" s="18">
        <v>0.01</v>
      </c>
      <c r="L37" s="44">
        <f>K37/K35</f>
        <v>1.0204081632653062E-2</v>
      </c>
    </row>
    <row r="38" spans="1:12" ht="12.75">
      <c r="A38" s="33" t="s">
        <v>15</v>
      </c>
      <c r="B38" s="3" t="s">
        <v>1</v>
      </c>
      <c r="C38" s="3">
        <v>1</v>
      </c>
      <c r="D38" s="3">
        <v>2</v>
      </c>
      <c r="E38" s="3">
        <v>3</v>
      </c>
      <c r="F38" s="3">
        <v>4</v>
      </c>
      <c r="G38" s="3">
        <v>5</v>
      </c>
      <c r="H38" s="3">
        <v>6</v>
      </c>
      <c r="I38" s="3">
        <v>7</v>
      </c>
      <c r="J38" s="3">
        <v>8</v>
      </c>
      <c r="K38" s="12"/>
    </row>
    <row r="39" spans="1:12" ht="12.75">
      <c r="A39" s="33" t="s">
        <v>18</v>
      </c>
      <c r="B39" s="3" t="s">
        <v>48</v>
      </c>
      <c r="C39" s="4">
        <v>18.5</v>
      </c>
      <c r="D39" s="4">
        <v>18.63</v>
      </c>
      <c r="E39" s="4">
        <v>18.54</v>
      </c>
      <c r="F39" s="4">
        <v>19.27</v>
      </c>
      <c r="G39" s="4">
        <v>19.61</v>
      </c>
      <c r="H39" s="4">
        <v>18.02</v>
      </c>
      <c r="I39" s="4">
        <v>17.97</v>
      </c>
      <c r="J39" s="4">
        <v>19.53</v>
      </c>
      <c r="K39" s="12"/>
    </row>
    <row r="40" spans="1:12" ht="12.75">
      <c r="A40" s="11"/>
      <c r="B40" s="3" t="s">
        <v>50</v>
      </c>
      <c r="C40" s="6">
        <f t="shared" ref="C40:D40" si="14">C39/20</f>
        <v>0.92500000000000004</v>
      </c>
      <c r="D40" s="6">
        <f t="shared" si="14"/>
        <v>0.93149999999999999</v>
      </c>
      <c r="E40" s="6">
        <f t="shared" ref="E40" si="15">E39/20</f>
        <v>0.92699999999999994</v>
      </c>
      <c r="F40" s="6">
        <f t="shared" ref="F40" si="16">F39/20</f>
        <v>0.96350000000000002</v>
      </c>
      <c r="G40" s="6">
        <f t="shared" ref="G40" si="17">G39/20</f>
        <v>0.98049999999999993</v>
      </c>
      <c r="H40" s="6">
        <f t="shared" ref="H40" si="18">H39/20</f>
        <v>0.90100000000000002</v>
      </c>
      <c r="I40" s="6">
        <f t="shared" ref="I40" si="19">I39/20</f>
        <v>0.89849999999999997</v>
      </c>
      <c r="J40" s="6">
        <f t="shared" ref="J40" si="20">J39/20</f>
        <v>0.97650000000000003</v>
      </c>
      <c r="K40" s="12"/>
    </row>
    <row r="41" spans="1:12" ht="12.75">
      <c r="A41" s="11"/>
      <c r="B41" s="27" t="s">
        <v>22</v>
      </c>
      <c r="C41" s="1">
        <f>COUNT(C39:J39)</f>
        <v>8</v>
      </c>
      <c r="D41" s="13"/>
      <c r="E41" s="13" t="s">
        <v>24</v>
      </c>
      <c r="F41" s="13"/>
      <c r="G41" s="13"/>
      <c r="H41" s="13"/>
      <c r="I41" s="13"/>
      <c r="J41" s="13"/>
      <c r="K41" s="12" t="s">
        <v>26</v>
      </c>
    </row>
    <row r="42" spans="1:12" ht="12.75">
      <c r="A42" s="14"/>
      <c r="B42" s="13"/>
      <c r="C42" s="29" t="s">
        <v>4</v>
      </c>
      <c r="D42" s="13"/>
      <c r="E42" s="15" t="s">
        <v>23</v>
      </c>
      <c r="F42" s="13"/>
      <c r="G42" s="13"/>
      <c r="H42" s="13"/>
      <c r="I42" s="29" t="s">
        <v>4</v>
      </c>
      <c r="J42" s="13"/>
      <c r="K42" s="30" t="s">
        <v>25</v>
      </c>
    </row>
    <row r="43" spans="1:12" ht="12.75">
      <c r="A43" s="14" t="s">
        <v>2</v>
      </c>
      <c r="B43" s="49" t="s">
        <v>49</v>
      </c>
      <c r="C43" s="16">
        <f>AVERAGE(C39:J39)</f>
        <v>18.758749999999999</v>
      </c>
      <c r="D43" s="13"/>
      <c r="E43" s="17">
        <v>18.8</v>
      </c>
      <c r="F43" s="13"/>
      <c r="G43" s="13" t="s">
        <v>19</v>
      </c>
      <c r="H43" s="13" t="s">
        <v>17</v>
      </c>
      <c r="I43" s="16">
        <f>AVERAGE(C40:J40)</f>
        <v>0.93793749999999998</v>
      </c>
      <c r="J43" s="13"/>
      <c r="K43" s="26">
        <v>0.95</v>
      </c>
      <c r="L43" s="41" t="s">
        <v>37</v>
      </c>
    </row>
    <row r="44" spans="1:12" ht="12.75">
      <c r="A44" s="14" t="s">
        <v>11</v>
      </c>
      <c r="B44" s="49" t="s">
        <v>49</v>
      </c>
      <c r="C44" s="16">
        <f>STDEV(C39:J39)</f>
        <v>0.64143672441532462</v>
      </c>
      <c r="D44" s="13"/>
      <c r="E44" s="17"/>
      <c r="F44" s="17"/>
      <c r="G44" s="13" t="s">
        <v>11</v>
      </c>
      <c r="H44" s="13" t="s">
        <v>17</v>
      </c>
      <c r="I44" s="16">
        <f>STDEV(C40:J40)</f>
        <v>3.2071836220763698E-2</v>
      </c>
      <c r="J44" s="13"/>
      <c r="K44" s="18"/>
      <c r="L44" s="41" t="s">
        <v>38</v>
      </c>
    </row>
    <row r="45" spans="1:12" ht="13.5" thickBot="1">
      <c r="A45" s="28" t="s">
        <v>21</v>
      </c>
      <c r="B45" s="49" t="s">
        <v>49</v>
      </c>
      <c r="C45" s="16">
        <f>C44/SQRT(C41)</f>
        <v>0.22678212876808135</v>
      </c>
      <c r="D45" s="13"/>
      <c r="E45" s="17">
        <v>0.2</v>
      </c>
      <c r="F45" s="17"/>
      <c r="G45" s="28" t="s">
        <v>21</v>
      </c>
      <c r="H45" s="13"/>
      <c r="I45" s="16">
        <f>I44/SQRT(C41)</f>
        <v>1.1339106438403173E-2</v>
      </c>
      <c r="J45" s="13"/>
      <c r="K45" s="18">
        <v>0.01</v>
      </c>
      <c r="L45" s="44">
        <f>K45/K43</f>
        <v>1.0526315789473686E-2</v>
      </c>
    </row>
    <row r="46" spans="1:12" ht="12.75">
      <c r="A46" s="7"/>
      <c r="B46" s="8" t="s">
        <v>10</v>
      </c>
      <c r="C46" s="9"/>
      <c r="D46" s="9"/>
      <c r="E46" s="9"/>
      <c r="F46" s="9"/>
      <c r="G46" s="9"/>
      <c r="H46" s="9"/>
      <c r="I46" s="9"/>
      <c r="J46" s="9"/>
      <c r="K46" s="10"/>
    </row>
    <row r="47" spans="1:12" ht="12.75">
      <c r="A47" s="33" t="s">
        <v>15</v>
      </c>
      <c r="B47" s="3" t="s">
        <v>1</v>
      </c>
      <c r="C47" s="3">
        <v>1</v>
      </c>
      <c r="D47" s="3">
        <v>2</v>
      </c>
      <c r="E47" s="3">
        <v>3</v>
      </c>
      <c r="F47" s="3">
        <v>4</v>
      </c>
      <c r="G47" s="3">
        <v>5</v>
      </c>
      <c r="H47" s="3">
        <v>6</v>
      </c>
      <c r="I47" s="3">
        <v>7</v>
      </c>
      <c r="J47" s="3">
        <v>8</v>
      </c>
      <c r="K47" s="12"/>
    </row>
    <row r="48" spans="1:12" ht="12.75">
      <c r="A48" s="33" t="s">
        <v>16</v>
      </c>
      <c r="B48" s="3" t="s">
        <v>48</v>
      </c>
      <c r="C48" s="4">
        <v>20.82</v>
      </c>
      <c r="D48" s="4">
        <v>20.309999999999999</v>
      </c>
      <c r="E48" s="4">
        <v>20.6</v>
      </c>
      <c r="F48" s="4">
        <v>20.73</v>
      </c>
      <c r="G48" s="4">
        <v>20.47</v>
      </c>
      <c r="H48" s="4">
        <v>20.86</v>
      </c>
      <c r="I48" s="4">
        <v>20.66</v>
      </c>
      <c r="J48" s="4">
        <v>20.78</v>
      </c>
      <c r="K48" s="12"/>
    </row>
    <row r="49" spans="1:12" ht="12.75">
      <c r="A49" s="11"/>
      <c r="B49" s="3" t="s">
        <v>50</v>
      </c>
      <c r="C49" s="6"/>
      <c r="D49" s="6">
        <f t="shared" ref="D49" si="21">D48/20</f>
        <v>1.0154999999999998</v>
      </c>
      <c r="E49" s="6">
        <f t="shared" ref="E49" si="22">E48/20</f>
        <v>1.03</v>
      </c>
      <c r="F49" s="6">
        <f t="shared" ref="F49" si="23">F48/20</f>
        <v>1.0365</v>
      </c>
      <c r="G49" s="6">
        <f t="shared" ref="G49" si="24">G48/20</f>
        <v>1.0234999999999999</v>
      </c>
      <c r="H49" s="6">
        <f t="shared" ref="H49" si="25">H48/20</f>
        <v>1.0429999999999999</v>
      </c>
      <c r="I49" s="6">
        <f t="shared" ref="I49" si="26">I48/20</f>
        <v>1.0329999999999999</v>
      </c>
      <c r="J49" s="6">
        <f t="shared" ref="J49" si="27">J48/20</f>
        <v>1.0390000000000001</v>
      </c>
      <c r="K49" s="12"/>
    </row>
    <row r="50" spans="1:12" ht="12.75">
      <c r="A50" s="11"/>
      <c r="B50" s="27" t="s">
        <v>22</v>
      </c>
      <c r="C50" s="13">
        <f>COUNT(C48:J48)</f>
        <v>8</v>
      </c>
      <c r="D50" s="13"/>
      <c r="E50" s="13" t="s">
        <v>24</v>
      </c>
      <c r="F50" s="13"/>
      <c r="G50" s="13"/>
      <c r="H50" s="13"/>
      <c r="I50" s="13"/>
      <c r="J50" s="13"/>
      <c r="K50" s="12" t="s">
        <v>26</v>
      </c>
    </row>
    <row r="51" spans="1:12" ht="12.75">
      <c r="A51" s="14"/>
      <c r="B51" s="13"/>
      <c r="C51" s="29" t="s">
        <v>4</v>
      </c>
      <c r="D51" s="13"/>
      <c r="E51" s="15" t="s">
        <v>23</v>
      </c>
      <c r="F51" s="13"/>
      <c r="G51" s="13"/>
      <c r="H51" s="13"/>
      <c r="I51" s="29" t="s">
        <v>4</v>
      </c>
      <c r="J51" s="13"/>
      <c r="K51" s="30" t="s">
        <v>25</v>
      </c>
    </row>
    <row r="52" spans="1:12" ht="12.75">
      <c r="A52" s="14" t="s">
        <v>2</v>
      </c>
      <c r="B52" s="49" t="s">
        <v>49</v>
      </c>
      <c r="C52" s="16">
        <f>AVERAGE(C48:J48)</f>
        <v>20.653749999999999</v>
      </c>
      <c r="D52" s="13"/>
      <c r="E52" s="17">
        <v>20.65</v>
      </c>
      <c r="F52" s="13"/>
      <c r="G52" s="13" t="s">
        <v>19</v>
      </c>
      <c r="H52" s="13" t="s">
        <v>17</v>
      </c>
      <c r="I52" s="16">
        <f>AVERAGE(C49:J49)</f>
        <v>1.0314999999999999</v>
      </c>
      <c r="J52" s="13"/>
      <c r="K52" s="25">
        <v>1.032</v>
      </c>
      <c r="L52" s="41" t="s">
        <v>37</v>
      </c>
    </row>
    <row r="53" spans="1:12" ht="12.75">
      <c r="A53" s="14" t="s">
        <v>11</v>
      </c>
      <c r="B53" s="49" t="s">
        <v>49</v>
      </c>
      <c r="C53" s="16">
        <f>STDEV(C48:J48)</f>
        <v>0.18776409971793617</v>
      </c>
      <c r="D53" s="13"/>
      <c r="E53" s="17"/>
      <c r="F53" s="17"/>
      <c r="G53" s="13" t="s">
        <v>11</v>
      </c>
      <c r="H53" s="13" t="s">
        <v>17</v>
      </c>
      <c r="I53" s="16">
        <f>STDEV(C49:J49)</f>
        <v>9.4692484742279238E-3</v>
      </c>
      <c r="J53" s="13"/>
      <c r="K53" s="18"/>
      <c r="L53" s="41" t="s">
        <v>38</v>
      </c>
    </row>
    <row r="54" spans="1:12" ht="12.75">
      <c r="A54" s="34" t="s">
        <v>21</v>
      </c>
      <c r="B54" s="49" t="s">
        <v>49</v>
      </c>
      <c r="C54" s="16">
        <f>C53/SQRT(C50)</f>
        <v>6.6384634086969888E-2</v>
      </c>
      <c r="D54" s="13"/>
      <c r="E54" s="17">
        <v>7.0000000000000007E-2</v>
      </c>
      <c r="F54" s="17"/>
      <c r="G54" s="35" t="s">
        <v>21</v>
      </c>
      <c r="H54" s="13"/>
      <c r="I54" s="16">
        <f>I53/SQRT(C50)</f>
        <v>3.3478849044334667E-3</v>
      </c>
      <c r="J54" s="13"/>
      <c r="K54" s="18">
        <v>3.0000000000000001E-3</v>
      </c>
      <c r="L54" s="43">
        <f>K54/K52</f>
        <v>2.9069767441860465E-3</v>
      </c>
    </row>
    <row r="55" spans="1:12" ht="12.75">
      <c r="A55" s="33" t="s">
        <v>15</v>
      </c>
      <c r="B55" s="3" t="s">
        <v>1</v>
      </c>
      <c r="C55" s="3">
        <v>1</v>
      </c>
      <c r="D55" s="3">
        <v>2</v>
      </c>
      <c r="E55" s="3">
        <v>3</v>
      </c>
      <c r="F55" s="3">
        <v>4</v>
      </c>
      <c r="G55" s="3">
        <v>5</v>
      </c>
      <c r="H55" s="3">
        <v>6</v>
      </c>
      <c r="I55" s="3">
        <v>7</v>
      </c>
      <c r="J55" s="3">
        <v>8</v>
      </c>
      <c r="K55" s="12"/>
    </row>
    <row r="56" spans="1:12" ht="12.75">
      <c r="A56" s="33" t="s">
        <v>18</v>
      </c>
      <c r="B56" s="3" t="s">
        <v>48</v>
      </c>
      <c r="C56" s="4">
        <v>20.09</v>
      </c>
      <c r="D56" s="4">
        <v>20.309999999999999</v>
      </c>
      <c r="E56" s="4">
        <v>19.97</v>
      </c>
      <c r="F56" s="4">
        <v>19.8</v>
      </c>
      <c r="G56" s="4">
        <v>19.98</v>
      </c>
      <c r="H56" s="4">
        <v>19.96</v>
      </c>
      <c r="I56" s="4">
        <v>19.36</v>
      </c>
      <c r="J56" s="4">
        <v>19.899999999999999</v>
      </c>
      <c r="K56" s="12"/>
    </row>
    <row r="57" spans="1:12" ht="12.75">
      <c r="A57" s="11"/>
      <c r="B57" s="3" t="s">
        <v>50</v>
      </c>
      <c r="C57" s="6">
        <f t="shared" ref="C57:D57" si="28">C56/20</f>
        <v>1.0044999999999999</v>
      </c>
      <c r="D57" s="6">
        <f t="shared" si="28"/>
        <v>1.0154999999999998</v>
      </c>
      <c r="E57" s="6">
        <f t="shared" ref="E57" si="29">E56/20</f>
        <v>0.99849999999999994</v>
      </c>
      <c r="F57" s="6">
        <f t="shared" ref="F57" si="30">F56/20</f>
        <v>0.99</v>
      </c>
      <c r="G57" s="6">
        <f t="shared" ref="G57" si="31">G56/20</f>
        <v>0.999</v>
      </c>
      <c r="H57" s="6">
        <f t="shared" ref="H57" si="32">H56/20</f>
        <v>0.998</v>
      </c>
      <c r="I57" s="6">
        <f t="shared" ref="I57" si="33">I56/20</f>
        <v>0.96799999999999997</v>
      </c>
      <c r="J57" s="6">
        <f t="shared" ref="J57" si="34">J56/20</f>
        <v>0.99499999999999988</v>
      </c>
      <c r="K57" s="12"/>
    </row>
    <row r="58" spans="1:12" ht="12.75">
      <c r="A58" s="11"/>
      <c r="B58" s="27" t="s">
        <v>22</v>
      </c>
      <c r="C58" s="13">
        <f>COUNT(C56:J56)</f>
        <v>8</v>
      </c>
      <c r="D58" s="13"/>
      <c r="E58" s="13" t="s">
        <v>24</v>
      </c>
      <c r="F58" s="13"/>
      <c r="G58" s="13"/>
      <c r="H58" s="13"/>
      <c r="I58" s="13"/>
      <c r="J58" s="13"/>
      <c r="K58" s="12" t="s">
        <v>26</v>
      </c>
    </row>
    <row r="59" spans="1:12" ht="12.75">
      <c r="A59" s="14"/>
      <c r="B59" s="13"/>
      <c r="C59" s="29" t="s">
        <v>4</v>
      </c>
      <c r="D59" s="13"/>
      <c r="E59" s="15" t="s">
        <v>23</v>
      </c>
      <c r="F59" s="13"/>
      <c r="G59" s="13"/>
      <c r="H59" s="13"/>
      <c r="I59" s="29" t="s">
        <v>4</v>
      </c>
      <c r="J59" s="13"/>
      <c r="K59" s="30" t="s">
        <v>25</v>
      </c>
    </row>
    <row r="60" spans="1:12" ht="12.75">
      <c r="A60" s="14" t="s">
        <v>2</v>
      </c>
      <c r="B60" s="49" t="s">
        <v>49</v>
      </c>
      <c r="C60" s="16">
        <f>AVERAGE(C56:J56)</f>
        <v>19.921250000000004</v>
      </c>
      <c r="D60" s="13"/>
      <c r="E60" s="17">
        <v>19.899999999999999</v>
      </c>
      <c r="F60" s="13"/>
      <c r="G60" s="13" t="s">
        <v>19</v>
      </c>
      <c r="H60" s="13" t="s">
        <v>17</v>
      </c>
      <c r="I60" s="16">
        <f>AVERAGE(C57:J57)</f>
        <v>0.99606249999999996</v>
      </c>
      <c r="J60" s="13"/>
      <c r="K60" s="25">
        <v>0.996</v>
      </c>
      <c r="L60" s="41" t="s">
        <v>37</v>
      </c>
    </row>
    <row r="61" spans="1:12" ht="12.75">
      <c r="A61" s="14" t="s">
        <v>11</v>
      </c>
      <c r="B61" s="49" t="s">
        <v>49</v>
      </c>
      <c r="C61" s="16">
        <f>STDEV(C56:J56)</f>
        <v>0.27178970336800307</v>
      </c>
      <c r="D61" s="13"/>
      <c r="E61" s="17"/>
      <c r="F61" s="17"/>
      <c r="G61" s="13" t="s">
        <v>11</v>
      </c>
      <c r="H61" s="13" t="s">
        <v>17</v>
      </c>
      <c r="I61" s="16">
        <f>STDEV(C57:J57)</f>
        <v>1.3589485168425491E-2</v>
      </c>
      <c r="J61" s="13"/>
      <c r="K61" s="18">
        <v>0.01</v>
      </c>
      <c r="L61" s="41" t="s">
        <v>38</v>
      </c>
    </row>
    <row r="62" spans="1:12" ht="13.5" thickBot="1">
      <c r="A62" s="36" t="s">
        <v>21</v>
      </c>
      <c r="B62" s="49" t="s">
        <v>49</v>
      </c>
      <c r="C62" s="20">
        <f>C61/SQRT(C58)</f>
        <v>9.60921711540976E-2</v>
      </c>
      <c r="D62" s="19"/>
      <c r="E62" s="21">
        <v>0.01</v>
      </c>
      <c r="F62" s="21"/>
      <c r="G62" s="37" t="s">
        <v>21</v>
      </c>
      <c r="H62" s="19"/>
      <c r="I62" s="20">
        <f>I61/SQRT(C58)</f>
        <v>4.8046085577138379E-3</v>
      </c>
      <c r="J62" s="19"/>
      <c r="K62" s="22">
        <v>5.0000000000000001E-3</v>
      </c>
      <c r="L62" s="43">
        <f>K62/K60</f>
        <v>5.0200803212851405E-3</v>
      </c>
    </row>
    <row r="64" spans="1:12" ht="12.75">
      <c r="A64" s="46" t="s">
        <v>46</v>
      </c>
      <c r="B64" s="47"/>
    </row>
    <row r="65" spans="1:2" ht="12.75">
      <c r="A65" s="46" t="s">
        <v>47</v>
      </c>
      <c r="B65" s="47"/>
    </row>
    <row r="67" spans="1:2">
      <c r="A67" s="45" t="s">
        <v>39</v>
      </c>
      <c r="B67" s="45"/>
    </row>
    <row r="68" spans="1:2">
      <c r="A68" s="45" t="s">
        <v>40</v>
      </c>
      <c r="B68" s="45"/>
    </row>
    <row r="69" spans="1:2">
      <c r="A69" s="45" t="s">
        <v>41</v>
      </c>
      <c r="B69" s="45"/>
    </row>
  </sheetData>
  <pageMargins left="0.59055118110236227" right="0.59055118110236227" top="0.39370078740157483" bottom="0.39370078740157483" header="0.51181102362204722" footer="0.51181102362204722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>
      <selection activeCell="A4" sqref="A4:B62"/>
    </sheetView>
  </sheetViews>
  <sheetFormatPr baseColWidth="10" defaultRowHeight="12"/>
  <cols>
    <col min="1" max="1" width="9.28515625" customWidth="1"/>
    <col min="3" max="6" width="7.140625" customWidth="1"/>
    <col min="7" max="7" width="9" customWidth="1"/>
    <col min="8" max="10" width="7.140625" customWidth="1"/>
  </cols>
  <sheetData>
    <row r="1" spans="1:11" ht="15.75">
      <c r="B1" s="5" t="s">
        <v>0</v>
      </c>
      <c r="C1" s="5"/>
      <c r="D1" s="5"/>
      <c r="E1" s="1"/>
      <c r="F1" s="1"/>
      <c r="G1" s="1"/>
      <c r="H1" s="1"/>
      <c r="I1" s="1"/>
      <c r="J1" s="1"/>
    </row>
    <row r="2" spans="1:11" ht="15.75">
      <c r="B2" s="5" t="s">
        <v>27</v>
      </c>
      <c r="C2" s="5"/>
      <c r="D2" s="5"/>
      <c r="E2" s="1"/>
      <c r="F2" s="1"/>
      <c r="G2" s="2" t="s">
        <v>14</v>
      </c>
      <c r="H2" s="1"/>
      <c r="I2" s="1"/>
      <c r="J2" s="1"/>
    </row>
    <row r="3" spans="1:11" ht="12.75">
      <c r="B3" s="1"/>
      <c r="C3" s="1"/>
      <c r="D3" s="1"/>
      <c r="E3" s="1"/>
      <c r="F3" s="1"/>
      <c r="G3" s="1" t="s">
        <v>42</v>
      </c>
      <c r="H3" s="1"/>
      <c r="I3" s="1"/>
      <c r="J3" s="1"/>
    </row>
    <row r="4" spans="1:11" ht="12.75">
      <c r="B4" s="2" t="s">
        <v>6</v>
      </c>
      <c r="C4" s="1"/>
      <c r="D4" s="1"/>
      <c r="E4" s="1"/>
      <c r="F4" s="1"/>
      <c r="G4" s="1"/>
      <c r="H4" s="1"/>
      <c r="I4" s="1"/>
      <c r="J4" s="1"/>
    </row>
    <row r="5" spans="1:11" ht="12.75">
      <c r="B5" s="3" t="s">
        <v>1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</row>
    <row r="6" spans="1:11" ht="12.75">
      <c r="B6" s="3" t="s">
        <v>48</v>
      </c>
      <c r="C6" s="4">
        <v>49.7</v>
      </c>
      <c r="D6" s="4">
        <v>49.71</v>
      </c>
      <c r="E6" s="4">
        <v>49.7</v>
      </c>
      <c r="F6" s="4">
        <v>49.72</v>
      </c>
      <c r="G6" s="4">
        <v>49.7</v>
      </c>
      <c r="H6" s="4">
        <v>49.7</v>
      </c>
      <c r="I6" s="4">
        <v>49.71</v>
      </c>
      <c r="J6" s="4">
        <v>49.71</v>
      </c>
    </row>
    <row r="7" spans="1:11" ht="12.75">
      <c r="B7" s="3" t="s">
        <v>48</v>
      </c>
      <c r="C7" s="4">
        <v>49.71</v>
      </c>
      <c r="D7" s="4">
        <v>49.7</v>
      </c>
      <c r="E7" s="4">
        <v>49.71</v>
      </c>
      <c r="F7" s="4">
        <v>49.71</v>
      </c>
      <c r="G7" s="4">
        <v>49.71</v>
      </c>
      <c r="H7" s="4">
        <v>49.7</v>
      </c>
      <c r="I7" s="4">
        <v>49.71</v>
      </c>
      <c r="J7" s="4">
        <v>49.71</v>
      </c>
    </row>
    <row r="8" spans="1:11" ht="12.75">
      <c r="B8" s="27" t="s">
        <v>22</v>
      </c>
      <c r="C8" s="1">
        <f>COUNT(C6:J7)</f>
        <v>16</v>
      </c>
      <c r="D8" s="1"/>
      <c r="E8" s="1" t="s">
        <v>4</v>
      </c>
      <c r="F8" s="1"/>
      <c r="G8" s="1" t="s">
        <v>5</v>
      </c>
      <c r="H8" s="1"/>
      <c r="I8" s="1"/>
      <c r="J8" s="1"/>
    </row>
    <row r="9" spans="1:11" ht="12.75">
      <c r="B9" s="1"/>
      <c r="C9" s="1" t="s">
        <v>2</v>
      </c>
      <c r="D9" s="1" t="s">
        <v>9</v>
      </c>
      <c r="E9" s="1">
        <f>AVERAGE(C6:J7)</f>
        <v>49.706875000000011</v>
      </c>
      <c r="F9" s="1"/>
      <c r="G9" s="38">
        <v>49.706899999999997</v>
      </c>
      <c r="H9" s="2">
        <v>49.707000000000001</v>
      </c>
      <c r="I9" s="39" t="s">
        <v>29</v>
      </c>
      <c r="J9" s="1"/>
    </row>
    <row r="10" spans="1:11" ht="12.75">
      <c r="B10" s="1"/>
      <c r="C10" s="1" t="s">
        <v>3</v>
      </c>
      <c r="D10" s="1" t="s">
        <v>9</v>
      </c>
      <c r="E10" s="1">
        <f>STDEV(C6:J7)</f>
        <v>6.0207972893949495E-3</v>
      </c>
      <c r="F10" s="1"/>
      <c r="G10" s="2" t="s">
        <v>28</v>
      </c>
      <c r="H10" s="2" t="s">
        <v>30</v>
      </c>
      <c r="I10" s="39" t="s">
        <v>31</v>
      </c>
      <c r="J10" s="1"/>
    </row>
    <row r="11" spans="1:11" ht="13.5" thickBot="1">
      <c r="B11" s="1"/>
      <c r="C11" s="27" t="s">
        <v>21</v>
      </c>
      <c r="D11" s="1" t="s">
        <v>9</v>
      </c>
      <c r="E11" s="1">
        <f>E10/SQRT(C8)</f>
        <v>1.5051993223487374E-3</v>
      </c>
      <c r="F11" s="1"/>
      <c r="G11" s="2">
        <v>1.5E-3</v>
      </c>
      <c r="H11" s="2">
        <v>2E-3</v>
      </c>
      <c r="I11" s="1"/>
      <c r="J11" s="1"/>
    </row>
    <row r="12" spans="1:11" ht="13.5" thickBot="1">
      <c r="A12" s="7"/>
      <c r="B12" s="8" t="s">
        <v>7</v>
      </c>
      <c r="C12" s="9"/>
      <c r="D12" s="9"/>
      <c r="E12" s="9"/>
      <c r="F12" s="9"/>
      <c r="G12" s="9"/>
      <c r="H12" s="9"/>
      <c r="I12" s="9"/>
      <c r="J12" s="9"/>
    </row>
    <row r="13" spans="1:11" ht="12.75">
      <c r="A13" s="33" t="s">
        <v>15</v>
      </c>
      <c r="B13" s="3" t="s">
        <v>1</v>
      </c>
      <c r="C13" s="3">
        <v>1</v>
      </c>
      <c r="D13" s="3">
        <v>2</v>
      </c>
      <c r="E13" s="3">
        <v>3</v>
      </c>
      <c r="F13" s="3">
        <v>4</v>
      </c>
      <c r="G13" s="3">
        <v>5</v>
      </c>
      <c r="H13" s="3">
        <v>6</v>
      </c>
      <c r="I13" s="3">
        <v>7</v>
      </c>
      <c r="J13" s="3">
        <v>8</v>
      </c>
      <c r="K13" s="23" t="s">
        <v>32</v>
      </c>
    </row>
    <row r="14" spans="1:11" ht="12.75">
      <c r="A14" s="33" t="s">
        <v>16</v>
      </c>
      <c r="B14" s="3" t="s">
        <v>48</v>
      </c>
      <c r="C14" s="4">
        <v>20.76</v>
      </c>
      <c r="D14" s="4">
        <v>20.77</v>
      </c>
      <c r="E14" s="4">
        <v>20.7</v>
      </c>
      <c r="F14" s="4">
        <v>20.82</v>
      </c>
      <c r="G14" s="4">
        <v>20.74</v>
      </c>
      <c r="H14" s="4">
        <v>20.71</v>
      </c>
      <c r="I14" s="4"/>
      <c r="J14" s="4">
        <v>20.78</v>
      </c>
      <c r="K14" s="24">
        <v>19.98</v>
      </c>
    </row>
    <row r="15" spans="1:11" ht="12.75">
      <c r="A15" s="11"/>
      <c r="B15" s="3" t="s">
        <v>50</v>
      </c>
      <c r="C15" s="6">
        <f>C14/20</f>
        <v>1.038</v>
      </c>
      <c r="D15" s="6">
        <f t="shared" ref="D15:J15" si="0">D14/20</f>
        <v>1.0385</v>
      </c>
      <c r="E15" s="6">
        <f t="shared" si="0"/>
        <v>1.0349999999999999</v>
      </c>
      <c r="F15" s="6">
        <f t="shared" si="0"/>
        <v>1.0409999999999999</v>
      </c>
      <c r="G15" s="6">
        <f t="shared" si="0"/>
        <v>1.0369999999999999</v>
      </c>
      <c r="H15" s="6">
        <f t="shared" si="0"/>
        <v>1.0355000000000001</v>
      </c>
      <c r="I15" s="6"/>
      <c r="J15" s="6">
        <f t="shared" si="0"/>
        <v>1.0390000000000001</v>
      </c>
      <c r="K15" s="24">
        <v>0.999</v>
      </c>
    </row>
    <row r="16" spans="1:11" ht="12.75">
      <c r="A16" s="11"/>
      <c r="B16" s="27" t="s">
        <v>22</v>
      </c>
      <c r="C16" s="1">
        <f>COUNT(C14:J14)</f>
        <v>7</v>
      </c>
      <c r="D16" s="13"/>
      <c r="E16" s="13" t="s">
        <v>24</v>
      </c>
      <c r="F16" s="13"/>
      <c r="G16" s="13"/>
      <c r="H16" s="13"/>
      <c r="I16" s="13"/>
      <c r="J16" s="13"/>
      <c r="K16" s="12" t="s">
        <v>26</v>
      </c>
    </row>
    <row r="17" spans="1:12" ht="12.75">
      <c r="A17" s="14"/>
      <c r="B17" s="13"/>
      <c r="C17" s="29" t="s">
        <v>4</v>
      </c>
      <c r="D17" s="13"/>
      <c r="E17" s="15" t="s">
        <v>23</v>
      </c>
      <c r="F17" s="13"/>
      <c r="G17" s="13"/>
      <c r="H17" s="13"/>
      <c r="I17" s="29" t="s">
        <v>4</v>
      </c>
      <c r="J17" s="13"/>
      <c r="K17" s="30" t="s">
        <v>25</v>
      </c>
    </row>
    <row r="18" spans="1:12" ht="12.75">
      <c r="A18" s="14" t="s">
        <v>2</v>
      </c>
      <c r="B18" s="49" t="s">
        <v>49</v>
      </c>
      <c r="C18" s="16">
        <f>AVERAGE(C14:J14)</f>
        <v>20.754285714285714</v>
      </c>
      <c r="D18" s="13"/>
      <c r="E18" s="17">
        <v>20.75</v>
      </c>
      <c r="F18" s="13"/>
      <c r="G18" s="13" t="s">
        <v>19</v>
      </c>
      <c r="H18" s="13" t="s">
        <v>17</v>
      </c>
      <c r="I18" s="16">
        <f>AVERAGE(C15:J15)</f>
        <v>1.0377142857142856</v>
      </c>
      <c r="J18" s="13"/>
      <c r="K18" s="18">
        <v>1.0377000000000001</v>
      </c>
      <c r="L18" s="41" t="s">
        <v>37</v>
      </c>
    </row>
    <row r="19" spans="1:12" ht="12.75">
      <c r="A19" s="14" t="s">
        <v>11</v>
      </c>
      <c r="B19" s="49" t="s">
        <v>49</v>
      </c>
      <c r="C19" s="16">
        <f>STDEV(C14:J14)</f>
        <v>4.1576092031015283E-2</v>
      </c>
      <c r="D19" s="13"/>
      <c r="E19" s="17"/>
      <c r="F19" s="17"/>
      <c r="G19" s="13" t="s">
        <v>11</v>
      </c>
      <c r="H19" s="13" t="s">
        <v>17</v>
      </c>
      <c r="I19" s="16">
        <f>STDEV(C15:J15)</f>
        <v>2.0788046015507511E-3</v>
      </c>
      <c r="J19" s="13"/>
      <c r="K19" s="18"/>
      <c r="L19" s="41" t="s">
        <v>38</v>
      </c>
    </row>
    <row r="20" spans="1:12" ht="13.5" thickBot="1">
      <c r="A20" s="34" t="s">
        <v>21</v>
      </c>
      <c r="B20" s="49" t="s">
        <v>49</v>
      </c>
      <c r="C20" s="16">
        <f>C19/SQRT(C16)</f>
        <v>1.5714285714285823E-2</v>
      </c>
      <c r="D20" s="13"/>
      <c r="E20" s="17">
        <v>0.02</v>
      </c>
      <c r="F20" s="17"/>
      <c r="G20" s="28" t="s">
        <v>21</v>
      </c>
      <c r="H20" s="13"/>
      <c r="I20" s="16">
        <f>I19/SQRT(C16)</f>
        <v>7.8571428571428618E-4</v>
      </c>
      <c r="J20" s="13"/>
      <c r="K20" s="18">
        <v>6.9999999999999999E-4</v>
      </c>
      <c r="L20" s="42">
        <f>K20/K18</f>
        <v>6.7456875782981589E-4</v>
      </c>
    </row>
    <row r="21" spans="1:12" ht="12.75">
      <c r="A21" s="33" t="s">
        <v>15</v>
      </c>
      <c r="B21" s="3" t="s">
        <v>1</v>
      </c>
      <c r="C21" s="3">
        <v>1</v>
      </c>
      <c r="D21" s="3">
        <v>2</v>
      </c>
      <c r="E21" s="3">
        <v>3</v>
      </c>
      <c r="F21" s="3">
        <v>4</v>
      </c>
      <c r="G21" s="3">
        <v>5</v>
      </c>
      <c r="H21" s="3">
        <v>6</v>
      </c>
      <c r="I21" s="3">
        <v>7</v>
      </c>
      <c r="J21" s="3">
        <v>8</v>
      </c>
      <c r="K21" s="23" t="s">
        <v>33</v>
      </c>
    </row>
    <row r="22" spans="1:12" ht="12.75">
      <c r="A22" s="33" t="s">
        <v>18</v>
      </c>
      <c r="B22" s="3" t="s">
        <v>48</v>
      </c>
      <c r="C22" s="4">
        <v>19.96</v>
      </c>
      <c r="D22" s="4">
        <v>19.87</v>
      </c>
      <c r="E22" s="4">
        <v>19.88</v>
      </c>
      <c r="F22" s="4">
        <v>19.920000000000002</v>
      </c>
      <c r="G22" s="4">
        <v>19.86</v>
      </c>
      <c r="H22" s="4">
        <v>19.88</v>
      </c>
      <c r="I22" s="4">
        <v>19.87</v>
      </c>
      <c r="J22" s="4">
        <v>19.88</v>
      </c>
      <c r="K22" s="24" t="s">
        <v>20</v>
      </c>
    </row>
    <row r="23" spans="1:12" ht="12.75">
      <c r="A23" s="11"/>
      <c r="B23" s="3" t="s">
        <v>50</v>
      </c>
      <c r="C23" s="6">
        <f t="shared" ref="C23:J23" si="1">C22/20</f>
        <v>0.998</v>
      </c>
      <c r="D23" s="6">
        <f t="shared" si="1"/>
        <v>0.99350000000000005</v>
      </c>
      <c r="E23" s="6">
        <f t="shared" si="1"/>
        <v>0.99399999999999999</v>
      </c>
      <c r="F23" s="6">
        <f t="shared" si="1"/>
        <v>0.99600000000000011</v>
      </c>
      <c r="G23" s="6">
        <f t="shared" si="1"/>
        <v>0.99299999999999999</v>
      </c>
      <c r="H23" s="6">
        <f t="shared" si="1"/>
        <v>0.99399999999999999</v>
      </c>
      <c r="I23" s="6">
        <f t="shared" si="1"/>
        <v>0.99350000000000005</v>
      </c>
      <c r="J23" s="6">
        <f t="shared" si="1"/>
        <v>0.99399999999999999</v>
      </c>
      <c r="K23" s="24"/>
    </row>
    <row r="24" spans="1:12" ht="12.75">
      <c r="A24" s="11"/>
      <c r="B24" s="27" t="s">
        <v>22</v>
      </c>
      <c r="C24" s="1">
        <f>COUNT(C22:J22)</f>
        <v>8</v>
      </c>
      <c r="D24" s="13"/>
      <c r="E24" s="13" t="s">
        <v>24</v>
      </c>
      <c r="F24" s="13"/>
      <c r="G24" s="13"/>
      <c r="H24" s="13"/>
      <c r="I24" s="13"/>
      <c r="J24" s="13"/>
      <c r="K24" s="12" t="s">
        <v>26</v>
      </c>
    </row>
    <row r="25" spans="1:12" ht="12.75">
      <c r="A25" s="14"/>
      <c r="B25" s="13"/>
      <c r="C25" s="29" t="s">
        <v>4</v>
      </c>
      <c r="D25" s="13"/>
      <c r="E25" s="15" t="s">
        <v>23</v>
      </c>
      <c r="F25" s="13"/>
      <c r="G25" s="13"/>
      <c r="H25" s="13"/>
      <c r="I25" s="29" t="s">
        <v>4</v>
      </c>
      <c r="J25" s="13"/>
      <c r="K25" s="30" t="s">
        <v>25</v>
      </c>
    </row>
    <row r="26" spans="1:12" ht="12.75">
      <c r="A26" s="14" t="s">
        <v>2</v>
      </c>
      <c r="B26" s="49" t="s">
        <v>49</v>
      </c>
      <c r="C26" s="16">
        <f>AVERAGE(C22:J22)</f>
        <v>19.889999999999997</v>
      </c>
      <c r="D26" s="13"/>
      <c r="E26" s="17">
        <v>19.89</v>
      </c>
      <c r="F26" s="13"/>
      <c r="G26" s="13" t="s">
        <v>19</v>
      </c>
      <c r="H26" s="13" t="s">
        <v>17</v>
      </c>
      <c r="I26" s="40">
        <f>AVERAGE(C23:J23)</f>
        <v>0.99449999999999994</v>
      </c>
      <c r="J26" s="13"/>
      <c r="K26" s="18">
        <v>0.99450000000000005</v>
      </c>
      <c r="L26" s="41" t="s">
        <v>37</v>
      </c>
    </row>
    <row r="27" spans="1:12" ht="12.75">
      <c r="A27" s="14" t="s">
        <v>11</v>
      </c>
      <c r="B27" s="49" t="s">
        <v>49</v>
      </c>
      <c r="C27" s="16">
        <f>STDEV(C22:J22)</f>
        <v>3.338091841585171E-2</v>
      </c>
      <c r="D27" s="13"/>
      <c r="E27" s="17"/>
      <c r="F27" s="17"/>
      <c r="G27" s="13" t="s">
        <v>11</v>
      </c>
      <c r="H27" s="13" t="s">
        <v>17</v>
      </c>
      <c r="I27" s="16">
        <f>STDEV(C23:J23)</f>
        <v>1.6690459207925668E-3</v>
      </c>
      <c r="J27" s="13"/>
      <c r="K27" s="18"/>
      <c r="L27" s="41" t="s">
        <v>38</v>
      </c>
    </row>
    <row r="28" spans="1:12" ht="13.5" thickBot="1">
      <c r="A28" s="28" t="s">
        <v>21</v>
      </c>
      <c r="B28" s="49" t="s">
        <v>49</v>
      </c>
      <c r="C28" s="16">
        <f>C27/SQRT(C24)</f>
        <v>1.1801936887041824E-2</v>
      </c>
      <c r="D28" s="13"/>
      <c r="E28" s="17">
        <v>0.01</v>
      </c>
      <c r="F28" s="17"/>
      <c r="G28" s="28" t="s">
        <v>21</v>
      </c>
      <c r="H28" s="13"/>
      <c r="I28" s="40">
        <f>I27/SQRT(C24)</f>
        <v>5.9009684435208458E-4</v>
      </c>
      <c r="J28" s="13"/>
      <c r="K28" s="18">
        <v>5.9999999999999995E-4</v>
      </c>
      <c r="L28" s="42">
        <f>K28/K26</f>
        <v>6.0331825037707382E-4</v>
      </c>
    </row>
    <row r="29" spans="1:12" ht="12.75">
      <c r="A29" s="7"/>
      <c r="B29" s="8" t="s">
        <v>8</v>
      </c>
      <c r="C29" s="9"/>
      <c r="D29" s="9"/>
      <c r="E29" s="9"/>
      <c r="F29" s="9"/>
      <c r="G29" s="9"/>
      <c r="H29" s="9"/>
      <c r="I29" s="9"/>
      <c r="J29" s="9"/>
      <c r="K29" s="10"/>
    </row>
    <row r="30" spans="1:12" ht="12.75">
      <c r="A30" s="33" t="s">
        <v>15</v>
      </c>
      <c r="B30" s="3" t="s">
        <v>1</v>
      </c>
      <c r="C30" s="3">
        <v>1</v>
      </c>
      <c r="D30" s="3">
        <v>2</v>
      </c>
      <c r="E30" s="3">
        <v>3</v>
      </c>
      <c r="F30" s="3">
        <v>4</v>
      </c>
      <c r="G30" s="3">
        <v>5</v>
      </c>
      <c r="H30" s="3">
        <v>6</v>
      </c>
      <c r="I30" s="3">
        <v>7</v>
      </c>
      <c r="J30" s="3">
        <v>8</v>
      </c>
      <c r="K30" s="24" t="s">
        <v>33</v>
      </c>
    </row>
    <row r="31" spans="1:12" ht="12.75">
      <c r="A31" s="33" t="s">
        <v>16</v>
      </c>
      <c r="B31" s="3" t="s">
        <v>48</v>
      </c>
      <c r="C31" s="4">
        <v>18.37</v>
      </c>
      <c r="D31" s="4">
        <v>21.83</v>
      </c>
      <c r="E31" s="4">
        <v>20.66</v>
      </c>
      <c r="F31" s="4">
        <v>19.71</v>
      </c>
      <c r="G31" s="4">
        <v>20.81</v>
      </c>
      <c r="H31" s="4">
        <v>21.21</v>
      </c>
      <c r="I31" s="4">
        <v>18.68</v>
      </c>
      <c r="J31" s="4">
        <v>19.399999999999999</v>
      </c>
      <c r="K31" s="24" t="s">
        <v>34</v>
      </c>
    </row>
    <row r="32" spans="1:12" ht="12.75">
      <c r="A32" s="11"/>
      <c r="B32" s="3" t="s">
        <v>50</v>
      </c>
      <c r="C32" s="6">
        <f>C31/20</f>
        <v>0.91850000000000009</v>
      </c>
      <c r="D32" s="6">
        <f t="shared" ref="D32:J32" si="2">D31/20</f>
        <v>1.0914999999999999</v>
      </c>
      <c r="E32" s="6">
        <f t="shared" si="2"/>
        <v>1.0329999999999999</v>
      </c>
      <c r="F32" s="6">
        <f t="shared" si="2"/>
        <v>0.98550000000000004</v>
      </c>
      <c r="G32" s="6">
        <f t="shared" si="2"/>
        <v>1.0405</v>
      </c>
      <c r="H32" s="6">
        <f t="shared" si="2"/>
        <v>1.0605</v>
      </c>
      <c r="I32" s="6">
        <f t="shared" si="2"/>
        <v>0.93399999999999994</v>
      </c>
      <c r="J32" s="6">
        <f t="shared" si="2"/>
        <v>0.97</v>
      </c>
      <c r="K32" s="24" t="s">
        <v>35</v>
      </c>
    </row>
    <row r="33" spans="1:12" ht="12.75">
      <c r="A33" s="11"/>
      <c r="B33" s="27" t="s">
        <v>22</v>
      </c>
      <c r="C33" s="1">
        <f>COUNT(C31:J31)</f>
        <v>8</v>
      </c>
      <c r="D33" s="13"/>
      <c r="E33" s="13" t="s">
        <v>24</v>
      </c>
      <c r="F33" s="13"/>
      <c r="G33" s="13"/>
      <c r="H33" s="13"/>
      <c r="I33" s="13"/>
      <c r="J33" s="13"/>
      <c r="K33" s="12" t="s">
        <v>26</v>
      </c>
    </row>
    <row r="34" spans="1:12" ht="12.75">
      <c r="A34" s="14"/>
      <c r="B34" s="13"/>
      <c r="C34" s="29" t="s">
        <v>4</v>
      </c>
      <c r="D34" s="13"/>
      <c r="E34" s="15" t="s">
        <v>23</v>
      </c>
      <c r="F34" s="13"/>
      <c r="G34" s="13"/>
      <c r="H34" s="13"/>
      <c r="I34" s="29" t="s">
        <v>4</v>
      </c>
      <c r="J34" s="13"/>
      <c r="K34" s="30" t="s">
        <v>25</v>
      </c>
    </row>
    <row r="35" spans="1:12" ht="12.75">
      <c r="A35" s="14" t="s">
        <v>2</v>
      </c>
      <c r="B35" s="49" t="s">
        <v>49</v>
      </c>
      <c r="C35" s="16">
        <f>AVERAGE(C31:J31)</f>
        <v>20.083750000000002</v>
      </c>
      <c r="D35" s="13"/>
      <c r="E35" s="31">
        <v>20</v>
      </c>
      <c r="F35" s="13"/>
      <c r="G35" s="13" t="s">
        <v>19</v>
      </c>
      <c r="H35" s="13" t="s">
        <v>17</v>
      </c>
      <c r="I35" s="16">
        <f>AVERAGE(C32:J32)</f>
        <v>1.0041875</v>
      </c>
      <c r="J35" s="13"/>
      <c r="K35" s="26">
        <v>1</v>
      </c>
      <c r="L35" s="41" t="s">
        <v>37</v>
      </c>
    </row>
    <row r="36" spans="1:12" ht="12.75">
      <c r="A36" s="14" t="s">
        <v>11</v>
      </c>
      <c r="B36" s="49" t="s">
        <v>49</v>
      </c>
      <c r="C36" s="16">
        <f>STDEV(C31:J31)</f>
        <v>1.2358910897462616</v>
      </c>
      <c r="D36" s="13"/>
      <c r="E36" s="17"/>
      <c r="F36" s="17"/>
      <c r="G36" s="13" t="s">
        <v>11</v>
      </c>
      <c r="H36" s="13" t="s">
        <v>17</v>
      </c>
      <c r="I36" s="16">
        <f>STDEV(C32:J32)</f>
        <v>6.179455448731349E-2</v>
      </c>
      <c r="J36" s="13"/>
      <c r="K36" s="18"/>
      <c r="L36" s="41" t="s">
        <v>38</v>
      </c>
    </row>
    <row r="37" spans="1:12" ht="12.75">
      <c r="A37" s="34" t="s">
        <v>21</v>
      </c>
      <c r="B37" s="49" t="s">
        <v>49</v>
      </c>
      <c r="C37" s="16">
        <f>C36/SQRT(C33)</f>
        <v>0.43695348518380678</v>
      </c>
      <c r="D37" s="13"/>
      <c r="E37" s="17">
        <v>0.4</v>
      </c>
      <c r="F37" s="17"/>
      <c r="G37" s="28" t="s">
        <v>21</v>
      </c>
      <c r="H37" s="13"/>
      <c r="I37" s="16">
        <f>I36/SQRT(C33)</f>
        <v>2.1847674259190483E-2</v>
      </c>
      <c r="J37" s="13"/>
      <c r="K37" s="18">
        <v>0.02</v>
      </c>
      <c r="L37" s="44">
        <f>K37/K35</f>
        <v>0.02</v>
      </c>
    </row>
    <row r="38" spans="1:12" ht="12.75">
      <c r="A38" s="33" t="s">
        <v>15</v>
      </c>
      <c r="B38" s="3" t="s">
        <v>1</v>
      </c>
      <c r="C38" s="3">
        <v>1</v>
      </c>
      <c r="D38" s="3">
        <v>2</v>
      </c>
      <c r="E38" s="3">
        <v>3</v>
      </c>
      <c r="F38" s="3">
        <v>4</v>
      </c>
      <c r="G38" s="3">
        <v>5</v>
      </c>
      <c r="H38" s="3">
        <v>6</v>
      </c>
      <c r="I38" s="3">
        <v>7</v>
      </c>
      <c r="J38" s="3">
        <v>8</v>
      </c>
      <c r="K38" s="24" t="s">
        <v>36</v>
      </c>
    </row>
    <row r="39" spans="1:12" ht="12.75">
      <c r="A39" s="33" t="s">
        <v>18</v>
      </c>
      <c r="B39" s="3" t="s">
        <v>48</v>
      </c>
      <c r="C39" s="4">
        <v>18.5</v>
      </c>
      <c r="D39" s="4">
        <v>20.82</v>
      </c>
      <c r="E39" s="4">
        <v>20.14</v>
      </c>
      <c r="F39" s="4">
        <v>18.43</v>
      </c>
      <c r="G39" s="4">
        <v>19.98</v>
      </c>
      <c r="H39" s="4">
        <v>19.89</v>
      </c>
      <c r="I39" s="4">
        <v>19.850000000000001</v>
      </c>
      <c r="J39" s="4">
        <v>17.84</v>
      </c>
      <c r="K39" s="12"/>
    </row>
    <row r="40" spans="1:12" ht="12.75">
      <c r="A40" s="11"/>
      <c r="B40" s="3" t="s">
        <v>50</v>
      </c>
      <c r="C40" s="6">
        <f t="shared" ref="C40:J40" si="3">C39/20</f>
        <v>0.92500000000000004</v>
      </c>
      <c r="D40" s="6">
        <f t="shared" si="3"/>
        <v>1.0409999999999999</v>
      </c>
      <c r="E40" s="6">
        <f t="shared" si="3"/>
        <v>1.0070000000000001</v>
      </c>
      <c r="F40" s="6">
        <f t="shared" si="3"/>
        <v>0.92149999999999999</v>
      </c>
      <c r="G40" s="6">
        <f t="shared" si="3"/>
        <v>0.999</v>
      </c>
      <c r="H40" s="6">
        <f t="shared" si="3"/>
        <v>0.99450000000000005</v>
      </c>
      <c r="I40" s="6">
        <f t="shared" si="3"/>
        <v>0.99250000000000005</v>
      </c>
      <c r="J40" s="6">
        <f t="shared" si="3"/>
        <v>0.89200000000000002</v>
      </c>
      <c r="K40" s="12"/>
    </row>
    <row r="41" spans="1:12" ht="12.75">
      <c r="A41" s="11"/>
      <c r="B41" s="27" t="s">
        <v>22</v>
      </c>
      <c r="C41" s="1">
        <f>COUNT(C39:J39)</f>
        <v>8</v>
      </c>
      <c r="D41" s="13"/>
      <c r="E41" s="13" t="s">
        <v>24</v>
      </c>
      <c r="F41" s="13"/>
      <c r="G41" s="13"/>
      <c r="H41" s="13"/>
      <c r="I41" s="13"/>
      <c r="J41" s="13"/>
      <c r="K41" s="12" t="s">
        <v>26</v>
      </c>
    </row>
    <row r="42" spans="1:12" ht="12.75">
      <c r="A42" s="14"/>
      <c r="B42" s="13"/>
      <c r="C42" s="29" t="s">
        <v>4</v>
      </c>
      <c r="D42" s="13"/>
      <c r="E42" s="15" t="s">
        <v>23</v>
      </c>
      <c r="F42" s="13"/>
      <c r="G42" s="13"/>
      <c r="H42" s="13"/>
      <c r="I42" s="29" t="s">
        <v>4</v>
      </c>
      <c r="J42" s="13"/>
      <c r="K42" s="30" t="s">
        <v>25</v>
      </c>
    </row>
    <row r="43" spans="1:12" ht="12.75">
      <c r="A43" s="14" t="s">
        <v>2</v>
      </c>
      <c r="B43" s="49" t="s">
        <v>49</v>
      </c>
      <c r="C43" s="16">
        <f>AVERAGE(C39:J39)</f>
        <v>19.431250000000002</v>
      </c>
      <c r="D43" s="13"/>
      <c r="E43" s="31">
        <v>19.399999999999999</v>
      </c>
      <c r="F43" s="13"/>
      <c r="G43" s="13" t="s">
        <v>19</v>
      </c>
      <c r="H43" s="13" t="s">
        <v>17</v>
      </c>
      <c r="I43" s="16">
        <f>AVERAGE(C40:J40)</f>
        <v>0.9715625</v>
      </c>
      <c r="J43" s="13"/>
      <c r="K43" s="26">
        <v>0.98</v>
      </c>
      <c r="L43" s="41" t="s">
        <v>37</v>
      </c>
    </row>
    <row r="44" spans="1:12" ht="12.75">
      <c r="A44" s="14" t="s">
        <v>11</v>
      </c>
      <c r="B44" s="49" t="s">
        <v>49</v>
      </c>
      <c r="C44" s="16">
        <f>STDEV(C39:J39)</f>
        <v>1.0364560151923776</v>
      </c>
      <c r="D44" s="13"/>
      <c r="E44" s="17"/>
      <c r="F44" s="17"/>
      <c r="G44" s="13" t="s">
        <v>11</v>
      </c>
      <c r="H44" s="13" t="s">
        <v>17</v>
      </c>
      <c r="I44" s="16">
        <f>STDEV(C40:J40)</f>
        <v>5.1822800759623831E-2</v>
      </c>
      <c r="J44" s="13"/>
      <c r="K44" s="18"/>
      <c r="L44" s="41" t="s">
        <v>38</v>
      </c>
    </row>
    <row r="45" spans="1:12" ht="13.5" thickBot="1">
      <c r="A45" s="28" t="s">
        <v>21</v>
      </c>
      <c r="B45" s="49" t="s">
        <v>49</v>
      </c>
      <c r="C45" s="16">
        <f>C44/SQRT(C41)</f>
        <v>0.36644253837205876</v>
      </c>
      <c r="D45" s="13"/>
      <c r="E45" s="17">
        <v>0.4</v>
      </c>
      <c r="F45" s="17"/>
      <c r="G45" s="28" t="s">
        <v>21</v>
      </c>
      <c r="H45" s="13"/>
      <c r="I45" s="16">
        <f>I44/SQRT(C41)</f>
        <v>1.8322126918604686E-2</v>
      </c>
      <c r="J45" s="13"/>
      <c r="K45" s="18">
        <v>0.02</v>
      </c>
      <c r="L45" s="44">
        <f>K45/K43</f>
        <v>2.0408163265306124E-2</v>
      </c>
    </row>
    <row r="46" spans="1:12" ht="12.75">
      <c r="A46" s="7"/>
      <c r="B46" s="8" t="s">
        <v>10</v>
      </c>
      <c r="C46" s="9"/>
      <c r="D46" s="9"/>
      <c r="E46" s="9"/>
      <c r="F46" s="9"/>
      <c r="G46" s="9"/>
      <c r="H46" s="9"/>
      <c r="I46" s="9"/>
      <c r="J46" s="9"/>
      <c r="K46" s="10"/>
    </row>
    <row r="47" spans="1:12" ht="12.75">
      <c r="A47" s="33" t="s">
        <v>15</v>
      </c>
      <c r="B47" s="3" t="s">
        <v>1</v>
      </c>
      <c r="C47" s="3">
        <v>1</v>
      </c>
      <c r="D47" s="3">
        <v>2</v>
      </c>
      <c r="E47" s="3">
        <v>3</v>
      </c>
      <c r="F47" s="3">
        <v>4</v>
      </c>
      <c r="G47" s="3">
        <v>5</v>
      </c>
      <c r="H47" s="3">
        <v>6</v>
      </c>
      <c r="I47" s="3">
        <v>7</v>
      </c>
      <c r="J47" s="3">
        <v>8</v>
      </c>
      <c r="K47" s="24" t="s">
        <v>33</v>
      </c>
    </row>
    <row r="48" spans="1:12" ht="12.75">
      <c r="A48" s="33" t="s">
        <v>16</v>
      </c>
      <c r="B48" s="3" t="s">
        <v>48</v>
      </c>
      <c r="C48" s="4">
        <v>20.76</v>
      </c>
      <c r="D48" s="4">
        <v>20.65</v>
      </c>
      <c r="E48" s="4">
        <v>20.84</v>
      </c>
      <c r="F48" s="4">
        <v>20.65</v>
      </c>
      <c r="G48" s="4">
        <v>20.71</v>
      </c>
      <c r="H48" s="4">
        <v>20.75</v>
      </c>
      <c r="I48" s="4">
        <v>20.79</v>
      </c>
      <c r="J48" s="4">
        <v>20.88</v>
      </c>
      <c r="K48" s="24" t="s">
        <v>20</v>
      </c>
    </row>
    <row r="49" spans="1:12" ht="12.75">
      <c r="A49" s="11"/>
      <c r="B49" s="3" t="s">
        <v>50</v>
      </c>
      <c r="C49" s="6">
        <f t="shared" ref="C49:J49" si="4">C48/20</f>
        <v>1.038</v>
      </c>
      <c r="D49" s="6">
        <f t="shared" si="4"/>
        <v>1.0325</v>
      </c>
      <c r="E49" s="6">
        <f t="shared" si="4"/>
        <v>1.042</v>
      </c>
      <c r="F49" s="6">
        <f t="shared" si="4"/>
        <v>1.0325</v>
      </c>
      <c r="G49" s="6">
        <f t="shared" si="4"/>
        <v>1.0355000000000001</v>
      </c>
      <c r="H49" s="6">
        <f t="shared" si="4"/>
        <v>1.0375000000000001</v>
      </c>
      <c r="I49" s="6">
        <f t="shared" si="4"/>
        <v>1.0394999999999999</v>
      </c>
      <c r="J49" s="6">
        <f t="shared" si="4"/>
        <v>1.044</v>
      </c>
      <c r="K49" s="12"/>
    </row>
    <row r="50" spans="1:12" ht="12.75">
      <c r="A50" s="11"/>
      <c r="B50" s="27" t="s">
        <v>22</v>
      </c>
      <c r="C50" s="13">
        <f>COUNT(C48:J48)</f>
        <v>8</v>
      </c>
      <c r="D50" s="13"/>
      <c r="E50" s="13" t="s">
        <v>24</v>
      </c>
      <c r="F50" s="13"/>
      <c r="G50" s="13"/>
      <c r="H50" s="13"/>
      <c r="I50" s="13"/>
      <c r="J50" s="13"/>
      <c r="K50" s="12" t="s">
        <v>26</v>
      </c>
    </row>
    <row r="51" spans="1:12" ht="12.75">
      <c r="A51" s="14"/>
      <c r="B51" s="13"/>
      <c r="C51" s="29" t="s">
        <v>4</v>
      </c>
      <c r="D51" s="13"/>
      <c r="E51" s="15" t="s">
        <v>23</v>
      </c>
      <c r="F51" s="13"/>
      <c r="G51" s="13"/>
      <c r="H51" s="13"/>
      <c r="I51" s="29" t="s">
        <v>4</v>
      </c>
      <c r="J51" s="13"/>
      <c r="K51" s="30" t="s">
        <v>25</v>
      </c>
    </row>
    <row r="52" spans="1:12" ht="12.75">
      <c r="A52" s="14" t="s">
        <v>2</v>
      </c>
      <c r="B52" s="49" t="s">
        <v>49</v>
      </c>
      <c r="C52" s="16">
        <f>AVERAGE(C48:J48)</f>
        <v>20.75375</v>
      </c>
      <c r="D52" s="13"/>
      <c r="E52" s="32">
        <v>20.75</v>
      </c>
      <c r="F52" s="13"/>
      <c r="G52" s="13" t="s">
        <v>19</v>
      </c>
      <c r="H52" s="13" t="s">
        <v>17</v>
      </c>
      <c r="I52" s="16">
        <f>AVERAGE(C49:J49)</f>
        <v>1.0376875000000001</v>
      </c>
      <c r="J52" s="13"/>
      <c r="K52" s="25">
        <v>1.038</v>
      </c>
      <c r="L52" s="41" t="s">
        <v>37</v>
      </c>
    </row>
    <row r="53" spans="1:12" ht="12.75">
      <c r="A53" s="14" t="s">
        <v>11</v>
      </c>
      <c r="B53" s="49" t="s">
        <v>49</v>
      </c>
      <c r="C53" s="16">
        <f>STDEV(C48:J48)</f>
        <v>8.2969443600813667E-2</v>
      </c>
      <c r="D53" s="13"/>
      <c r="E53" s="17"/>
      <c r="F53" s="17"/>
      <c r="G53" s="13" t="s">
        <v>11</v>
      </c>
      <c r="H53" s="13" t="s">
        <v>17</v>
      </c>
      <c r="I53" s="16">
        <f>STDEV(C49:J49)</f>
        <v>4.1484721800406832E-3</v>
      </c>
      <c r="J53" s="13"/>
      <c r="K53" s="18"/>
      <c r="L53" s="41" t="s">
        <v>38</v>
      </c>
    </row>
    <row r="54" spans="1:12" ht="12.75">
      <c r="A54" s="34" t="s">
        <v>21</v>
      </c>
      <c r="B54" s="49" t="s">
        <v>49</v>
      </c>
      <c r="C54" s="16">
        <f>C53/SQRT(C50)</f>
        <v>2.933412810070507E-2</v>
      </c>
      <c r="D54" s="13"/>
      <c r="E54" s="17">
        <v>0.03</v>
      </c>
      <c r="F54" s="17"/>
      <c r="G54" s="35" t="s">
        <v>21</v>
      </c>
      <c r="H54" s="13"/>
      <c r="I54" s="16">
        <f>I53/SQRT(C50)</f>
        <v>1.4667064050352535E-3</v>
      </c>
      <c r="J54" s="13"/>
      <c r="K54" s="18">
        <v>2E-3</v>
      </c>
      <c r="L54" s="43">
        <f>K54/K52</f>
        <v>1.9267822736030828E-3</v>
      </c>
    </row>
    <row r="55" spans="1:12" ht="12.75">
      <c r="A55" s="33" t="s">
        <v>15</v>
      </c>
      <c r="B55" s="3" t="s">
        <v>1</v>
      </c>
      <c r="C55" s="3">
        <v>1</v>
      </c>
      <c r="D55" s="3">
        <v>2</v>
      </c>
      <c r="E55" s="3">
        <v>3</v>
      </c>
      <c r="F55" s="3">
        <v>4</v>
      </c>
      <c r="G55" s="3">
        <v>5</v>
      </c>
      <c r="H55" s="3">
        <v>6</v>
      </c>
      <c r="I55" s="3">
        <v>7</v>
      </c>
      <c r="J55" s="3">
        <v>8</v>
      </c>
      <c r="K55" s="24" t="s">
        <v>33</v>
      </c>
    </row>
    <row r="56" spans="1:12" ht="12.75">
      <c r="A56" s="33" t="s">
        <v>18</v>
      </c>
      <c r="B56" s="3" t="s">
        <v>48</v>
      </c>
      <c r="C56" s="4">
        <v>20.260000000000002</v>
      </c>
      <c r="D56" s="4">
        <v>20.190000000000001</v>
      </c>
      <c r="E56" s="4">
        <v>19.82</v>
      </c>
      <c r="F56" s="4">
        <v>19.829999999999998</v>
      </c>
      <c r="G56" s="4">
        <v>19.899999999999999</v>
      </c>
      <c r="H56" s="4">
        <v>19.89</v>
      </c>
      <c r="I56" s="4">
        <v>19.760000000000002</v>
      </c>
      <c r="J56" s="4">
        <v>19.670000000000002</v>
      </c>
      <c r="K56" s="24" t="s">
        <v>20</v>
      </c>
    </row>
    <row r="57" spans="1:12" ht="12.75">
      <c r="A57" s="11"/>
      <c r="B57" s="3" t="s">
        <v>50</v>
      </c>
      <c r="C57" s="6">
        <f t="shared" ref="C57" si="5">C56/20</f>
        <v>1.0130000000000001</v>
      </c>
      <c r="D57" s="6">
        <f t="shared" ref="D57" si="6">D56/20</f>
        <v>1.0095000000000001</v>
      </c>
      <c r="E57" s="6">
        <f t="shared" ref="E57" si="7">E56/20</f>
        <v>0.99099999999999999</v>
      </c>
      <c r="F57" s="6">
        <f t="shared" ref="F57" si="8">F56/20</f>
        <v>0.99149999999999994</v>
      </c>
      <c r="G57" s="6">
        <f t="shared" ref="G57" si="9">G56/20</f>
        <v>0.99499999999999988</v>
      </c>
      <c r="H57" s="6">
        <f t="shared" ref="H57" si="10">H56/20</f>
        <v>0.99450000000000005</v>
      </c>
      <c r="I57" s="6">
        <f t="shared" ref="I57" si="11">I56/20</f>
        <v>0.9880000000000001</v>
      </c>
      <c r="J57" s="6">
        <f t="shared" ref="J57" si="12">J56/20</f>
        <v>0.98350000000000004</v>
      </c>
      <c r="K57" s="12"/>
    </row>
    <row r="58" spans="1:12" ht="12.75">
      <c r="A58" s="11"/>
      <c r="B58" s="27" t="s">
        <v>22</v>
      </c>
      <c r="C58" s="13">
        <f>COUNT(C56:J56)</f>
        <v>8</v>
      </c>
      <c r="D58" s="13"/>
      <c r="E58" s="13" t="s">
        <v>24</v>
      </c>
      <c r="F58" s="13"/>
      <c r="G58" s="13"/>
      <c r="H58" s="13"/>
      <c r="I58" s="13"/>
      <c r="J58" s="13"/>
      <c r="K58" s="12" t="s">
        <v>26</v>
      </c>
    </row>
    <row r="59" spans="1:12" ht="12.75">
      <c r="A59" s="14"/>
      <c r="B59" s="13"/>
      <c r="C59" s="29" t="s">
        <v>4</v>
      </c>
      <c r="D59" s="13"/>
      <c r="E59" s="15" t="s">
        <v>23</v>
      </c>
      <c r="F59" s="13"/>
      <c r="G59" s="13"/>
      <c r="H59" s="13"/>
      <c r="I59" s="29" t="s">
        <v>4</v>
      </c>
      <c r="J59" s="13"/>
      <c r="K59" s="30" t="s">
        <v>25</v>
      </c>
    </row>
    <row r="60" spans="1:12" ht="12.75">
      <c r="A60" s="14" t="s">
        <v>2</v>
      </c>
      <c r="B60" s="49" t="s">
        <v>49</v>
      </c>
      <c r="C60" s="16">
        <f>AVERAGE(C56:J56)</f>
        <v>19.914999999999999</v>
      </c>
      <c r="D60" s="13"/>
      <c r="E60" s="32">
        <v>19.920000000000002</v>
      </c>
      <c r="F60" s="13"/>
      <c r="G60" s="13" t="s">
        <v>19</v>
      </c>
      <c r="H60" s="13" t="s">
        <v>17</v>
      </c>
      <c r="I60" s="16">
        <f>AVERAGE(C57:J57)</f>
        <v>0.99575000000000014</v>
      </c>
      <c r="J60" s="13"/>
      <c r="K60" s="25">
        <v>0.996</v>
      </c>
      <c r="L60" s="41" t="s">
        <v>37</v>
      </c>
    </row>
    <row r="61" spans="1:12" ht="12.75">
      <c r="A61" s="14" t="s">
        <v>11</v>
      </c>
      <c r="B61" s="49" t="s">
        <v>49</v>
      </c>
      <c r="C61" s="16">
        <f>STDEV(C56:J56)</f>
        <v>0.20556542232873096</v>
      </c>
      <c r="D61" s="13"/>
      <c r="E61" s="17"/>
      <c r="F61" s="17"/>
      <c r="G61" s="13" t="s">
        <v>11</v>
      </c>
      <c r="H61" s="13" t="s">
        <v>17</v>
      </c>
      <c r="I61" s="16">
        <f>STDEV(C57:J57)</f>
        <v>1.0278271116430902E-2</v>
      </c>
      <c r="J61" s="13"/>
      <c r="K61" s="18"/>
      <c r="L61" s="41" t="s">
        <v>38</v>
      </c>
    </row>
    <row r="62" spans="1:12" ht="13.5" thickBot="1">
      <c r="A62" s="36" t="s">
        <v>21</v>
      </c>
      <c r="B62" s="49" t="s">
        <v>49</v>
      </c>
      <c r="C62" s="20">
        <f>C61/SQRT(C58)</f>
        <v>7.2678352053061085E-2</v>
      </c>
      <c r="D62" s="19"/>
      <c r="E62" s="21">
        <v>7.0000000000000007E-2</v>
      </c>
      <c r="F62" s="21"/>
      <c r="G62" s="37" t="s">
        <v>21</v>
      </c>
      <c r="H62" s="19"/>
      <c r="I62" s="20">
        <f>I61/SQRT(C58)</f>
        <v>3.6339176026510584E-3</v>
      </c>
      <c r="J62" s="19"/>
      <c r="K62" s="22">
        <v>4.0000000000000001E-3</v>
      </c>
      <c r="L62" s="43">
        <f>K62/K60</f>
        <v>4.0160642570281129E-3</v>
      </c>
    </row>
    <row r="64" spans="1:12" ht="12.75">
      <c r="A64" s="46" t="s">
        <v>46</v>
      </c>
      <c r="B64" s="47"/>
      <c r="C64" s="47"/>
      <c r="D64" s="47"/>
      <c r="E64" s="47"/>
    </row>
    <row r="65" spans="1:6" ht="12.75">
      <c r="A65" s="46" t="s">
        <v>47</v>
      </c>
      <c r="B65" s="47"/>
      <c r="C65" s="47"/>
      <c r="D65" s="47"/>
      <c r="E65" s="47"/>
    </row>
    <row r="67" spans="1:6">
      <c r="A67" s="45" t="s">
        <v>39</v>
      </c>
      <c r="B67" s="45"/>
      <c r="C67" s="45"/>
      <c r="D67" s="45"/>
      <c r="E67" s="45"/>
      <c r="F67" s="45"/>
    </row>
    <row r="68" spans="1:6">
      <c r="A68" s="45" t="s">
        <v>40</v>
      </c>
      <c r="B68" s="45"/>
      <c r="C68" s="45"/>
      <c r="D68" s="45"/>
      <c r="E68" s="45"/>
      <c r="F68" s="45"/>
    </row>
    <row r="69" spans="1:6">
      <c r="A69" s="45" t="s">
        <v>41</v>
      </c>
      <c r="B69" s="45"/>
      <c r="C69" s="45"/>
      <c r="D69" s="45"/>
      <c r="E69" s="45"/>
      <c r="F69" s="45"/>
    </row>
  </sheetData>
  <pageMargins left="0.59055118110236227" right="0.59055118110236227" top="0.39370078740157483" bottom="0.39370078740157483" header="0.51181102362204722" footer="0.51181102362204722"/>
  <pageSetup paperSize="9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"/>
  <sheetData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groupe 1</vt:lpstr>
      <vt:lpstr>groupe 2</vt:lpstr>
      <vt:lpstr>Feuil3</vt:lpstr>
      <vt:lpstr>'groupe 1'!Zone_d_impression</vt:lpstr>
      <vt:lpstr>'groupe 2'!Zone_d_impression</vt:lpstr>
    </vt:vector>
  </TitlesOfParts>
  <Company>ecole alsacienne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lagouge</dc:creator>
  <cp:lastModifiedBy>ML</cp:lastModifiedBy>
  <cp:lastPrinted>2012-09-13T15:51:26Z</cp:lastPrinted>
  <dcterms:created xsi:type="dcterms:W3CDTF">2001-09-12T16:22:02Z</dcterms:created>
  <dcterms:modified xsi:type="dcterms:W3CDTF">2014-09-16T06:20:59Z</dcterms:modified>
</cp:coreProperties>
</file>